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lgajdica\Downloads\"/>
    </mc:Choice>
  </mc:AlternateContent>
  <xr:revisionPtr revIDLastSave="0" documentId="8_{B9F1412D-C7D1-4A90-A0F2-968D23536BF3}" xr6:coauthVersionLast="47" xr6:coauthVersionMax="47" xr10:uidLastSave="{00000000-0000-0000-0000-000000000000}"/>
  <bookViews>
    <workbookView xWindow="-120" yWindow="-120" windowWidth="25440" windowHeight="15270" xr2:uid="{9A0C1A15-407A-4E57-831C-FEC9643BA543}"/>
  </bookViews>
  <sheets>
    <sheet name="ALE Calculator" sheetId="1" r:id="rId1"/>
    <sheet name="Instructions" sheetId="3" r:id="rId2"/>
  </sheets>
  <externalReferences>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3" l="1"/>
  <c r="J14" i="3"/>
  <c r="H14" i="3"/>
  <c r="H15" i="3"/>
  <c r="J15" i="3" s="1"/>
  <c r="H16" i="3"/>
  <c r="J16" i="3" s="1"/>
  <c r="H17" i="3"/>
  <c r="J17" i="3" s="1"/>
  <c r="H18" i="3"/>
  <c r="J18" i="3" s="1"/>
  <c r="H19" i="3"/>
  <c r="J19" i="3" s="1"/>
  <c r="H20" i="3"/>
  <c r="J20" i="3" s="1"/>
  <c r="H21" i="3"/>
  <c r="J21" i="3" s="1"/>
  <c r="H22" i="3"/>
  <c r="J22" i="3" s="1"/>
  <c r="H23" i="3"/>
  <c r="J23" i="3" s="1"/>
  <c r="H24" i="3"/>
  <c r="J24" i="3" s="1"/>
  <c r="H25" i="3"/>
  <c r="J25" i="3" s="1"/>
  <c r="G34" i="1"/>
  <c r="H25" i="1"/>
  <c r="J25" i="1" s="1"/>
  <c r="H24" i="1"/>
  <c r="J24" i="1" s="1"/>
  <c r="H23" i="1"/>
  <c r="J23" i="1" s="1"/>
  <c r="H22" i="1"/>
  <c r="J22" i="1" s="1"/>
  <c r="H21" i="1"/>
  <c r="J21" i="1" s="1"/>
  <c r="H20" i="1"/>
  <c r="J20" i="1" s="1"/>
  <c r="H19" i="1"/>
  <c r="J19" i="1" s="1"/>
  <c r="H18" i="1"/>
  <c r="J18" i="1" s="1"/>
  <c r="H17" i="1"/>
  <c r="J17" i="1" s="1"/>
  <c r="H16" i="1"/>
  <c r="J16" i="1" s="1"/>
  <c r="H15" i="1"/>
  <c r="J15" i="1" s="1"/>
  <c r="H14" i="1"/>
  <c r="J14" i="1" s="1"/>
  <c r="C28" i="1" s="1"/>
  <c r="C30" i="1" s="1"/>
  <c r="C32" i="1" s="1"/>
  <c r="C28" i="3" l="1"/>
  <c r="C30" i="3" s="1"/>
  <c r="C32" i="3" s="1"/>
  <c r="C34" i="3" s="1"/>
  <c r="C34" i="1"/>
</calcChain>
</file>

<file path=xl/sharedStrings.xml><?xml version="1.0" encoding="utf-8"?>
<sst xmlns="http://schemas.openxmlformats.org/spreadsheetml/2006/main" count="107" uniqueCount="40">
  <si>
    <t xml:space="preserve">You can use this tool to understand if a group meets Applicable Large Employer (ALE) status.  Please see the definitions section below to begin using the calculator. </t>
  </si>
  <si>
    <t>State is the group located in:</t>
  </si>
  <si>
    <t>Colorado</t>
  </si>
  <si>
    <t>(please select)</t>
  </si>
  <si>
    <t>Full-time Employees</t>
  </si>
  <si>
    <t>Total Part Time Hours</t>
  </si>
  <si>
    <t>Divide by 120 hours (4 weeks x 30 hours)</t>
  </si>
  <si>
    <t xml:space="preserve">Total Full-time Equivalent (FTE) Employees </t>
  </si>
  <si>
    <t>Employer Size by Month</t>
  </si>
  <si>
    <t>January</t>
  </si>
  <si>
    <t>February</t>
  </si>
  <si>
    <t>-</t>
  </si>
  <si>
    <t>March</t>
  </si>
  <si>
    <t>April</t>
  </si>
  <si>
    <t>May</t>
  </si>
  <si>
    <t>June</t>
  </si>
  <si>
    <t>July</t>
  </si>
  <si>
    <t>August</t>
  </si>
  <si>
    <t>September</t>
  </si>
  <si>
    <t>October</t>
  </si>
  <si>
    <t>November</t>
  </si>
  <si>
    <t>December</t>
  </si>
  <si>
    <t>Overall Employer Size for the Year (Jan.-Dec.)</t>
  </si>
  <si>
    <t>Average Employer Size Per Month</t>
  </si>
  <si>
    <t>Employer Size (round down)</t>
  </si>
  <si>
    <t>Does this group qualify as an ALE?</t>
  </si>
  <si>
    <t>DEFINITIONS</t>
  </si>
  <si>
    <t>Full-time Employees:</t>
  </si>
  <si>
    <t>Those employees hired into an employment category in which they are reasonably expected to work on average 30 or more hours per month on an ongoing basis.</t>
  </si>
  <si>
    <t>Full-time Equivalent (FTE) Employees:</t>
  </si>
  <si>
    <t xml:space="preserve">Aggregate hours of service by non-full- time employees (max of 120 hours of service per employee) divided by 120, per month). Employee's hired into an employment category in which they are not expected to work 30 or more hours on average per month.  This may be part-time, temporary, variable hour employees including seasonal employees. </t>
  </si>
  <si>
    <r>
      <t xml:space="preserve">Enter total work hours for all variable hour employees who average less than 30 hours per week (part-time employees), and/or are temporary or seasonal workers.  Work hours include time worked, paid time off, vacation, paid sick leave and holidays. </t>
    </r>
    <r>
      <rPr>
        <b/>
        <sz val="14"/>
        <color theme="3"/>
        <rFont val="Calibri"/>
        <family val="2"/>
      </rPr>
      <t>Do not include more than 120 hours of service per employee</t>
    </r>
    <r>
      <rPr>
        <sz val="14"/>
        <color theme="3"/>
        <rFont val="Calibri"/>
        <family val="2"/>
      </rPr>
      <t>.</t>
    </r>
  </si>
  <si>
    <t>Seasonal Worker Exception</t>
  </si>
  <si>
    <t xml:space="preserve"> If the sum of an employer’s full-time employees and full-time equivalent employees exceeds 50 for 120 days or less during
 the preceding calendar year, and the employees in excess of 50 who were employed during that period of no more than 120 days are seasonal workers, the employer is not considered to employ more than 50 full-time employees (including full-time equivalents). For purposes of the seasonal exception only, four calendar months may be treated as the equivalent of 120 days. The four calendar months and the 120 days are not required to be consecutive.</t>
  </si>
  <si>
    <t>Employer Size for the Year (Jan.-Dec.)</t>
  </si>
  <si>
    <t>TIE Applicable Large Employer Status Calculator</t>
  </si>
  <si>
    <t>You can use this tool to understand if a group meets Applicable Large Employer (ALE) status.  Please see the definitions section below to begin using the calculator.</t>
  </si>
  <si>
    <t>If you have any questions, please email TIE.</t>
  </si>
  <si>
    <t>If you have any questions, please email your TIE Consultant.</t>
  </si>
  <si>
    <r>
      <t xml:space="preserve">Enter total work hours for all variable hour employees who average less than 30 hours per week (part-time employees), and/or are temporary or seasonal workers.  Work hours include time worked, paid time off, vacation, paid sick leave and holidays. </t>
    </r>
    <r>
      <rPr>
        <b/>
        <sz val="14"/>
        <color theme="1"/>
        <rFont val="Calibri"/>
        <family val="2"/>
      </rPr>
      <t>Do not include more than 120 hours of service per employee</t>
    </r>
    <r>
      <rPr>
        <sz val="14"/>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</si>
</sst>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ptos Narrow"/>
      <family val="2"/>
      <scheme val="minor"/>
    </font>
    <font>
      <b/>
      <sz val="26"/>
      <color theme="3" tint="9.9978637043366805E-2"/>
      <name val="Calibri"/>
      <family val="2"/>
    </font>
    <font>
      <b/>
      <sz val="14"/>
      <color theme="3" tint="9.9978637043366805E-2"/>
      <name val="Calibri"/>
      <family val="2"/>
    </font>
    <font>
      <sz val="14"/>
      <color theme="3" tint="9.9978637043366805E-2"/>
      <name val="Calibri"/>
      <family val="2"/>
    </font>
    <font>
      <sz val="14"/>
      <color theme="1"/>
      <name val="Calibri"/>
      <family val="2"/>
    </font>
    <font>
      <sz val="14"/>
      <color theme="3"/>
      <name val="Calibri"/>
      <family val="2"/>
    </font>
    <font>
      <b/>
      <sz val="14"/>
      <color theme="3"/>
      <name val="Calibri"/>
      <family val="2"/>
    </font>
    <font>
      <i/>
      <sz val="14"/>
      <color theme="3"/>
      <name val="Calibri"/>
      <family val="2"/>
    </font>
    <font>
      <b/>
      <sz val="18"/>
      <color theme="3"/>
      <name val="Calibri"/>
      <family val="2"/>
    </font>
    <font>
      <b/>
      <u/>
      <sz val="14"/>
      <color theme="3"/>
      <name val="Calibri"/>
      <family val="2"/>
    </font>
    <font>
      <b/>
      <sz val="26"/>
      <color theme="1"/>
      <name val="Calibri"/>
      <family val="2"/>
    </font>
    <font>
      <b/>
      <sz val="14"/>
      <color theme="1"/>
      <name val="Calibri"/>
      <family val="2"/>
    </font>
    <font>
      <b/>
      <sz val="18"/>
      <color theme="1"/>
      <name val="Calibri"/>
      <family val="2"/>
    </font>
    <font>
      <b/>
      <u/>
      <sz val="14"/>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2"/>
        <bgColor indexed="64"/>
      </patternFill>
    </fill>
    <fill>
      <patternFill patternType="solid">
        <fgColor theme="6" tint="0.79998168889431442"/>
        <bgColor indexed="64"/>
      </patternFill>
    </fill>
  </fills>
  <borders count="4">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theme="3"/>
      </bottom>
      <diagonal/>
    </border>
    <border>
      <left style="medium">
        <color theme="3"/>
      </left>
      <right style="medium">
        <color theme="3"/>
      </right>
      <top style="medium">
        <color theme="3"/>
      </top>
      <bottom style="medium">
        <color theme="3"/>
      </bottom>
      <diagonal/>
    </border>
  </borders>
  <cellStyleXfs count="1">
    <xf numFmtId="0" fontId="0" fillId="0" borderId="0"/>
  </cellStyleXfs>
  <cellXfs count="52">
    <xf numFmtId="0" fontId="0" fillId="0" borderId="0" xfId="0"/>
    <xf numFmtId="0" fontId="1" fillId="0" borderId="0" xfId="0" applyFont="1"/>
    <xf numFmtId="0" fontId="0" fillId="2" borderId="0" xfId="0" applyFill="1"/>
    <xf numFmtId="14" fontId="2" fillId="0" borderId="0" xfId="0" applyNumberFormat="1" applyFont="1" applyAlignment="1">
      <alignment horizontal="left"/>
    </xf>
    <xf numFmtId="0" fontId="3" fillId="0" borderId="0" xfId="0" applyFont="1" applyAlignment="1">
      <alignment vertical="top" wrapText="1"/>
    </xf>
    <xf numFmtId="0" fontId="4" fillId="0" borderId="0" xfId="0" applyFont="1"/>
    <xf numFmtId="0" fontId="4" fillId="2" borderId="0" xfId="0" applyFont="1" applyFill="1"/>
    <xf numFmtId="0" fontId="5" fillId="0" borderId="0" xfId="0" applyFont="1"/>
    <xf numFmtId="0" fontId="6" fillId="2" borderId="0" xfId="0" applyFont="1" applyFill="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right"/>
    </xf>
    <xf numFmtId="0" fontId="6" fillId="2" borderId="0" xfId="0" applyFont="1" applyFill="1" applyAlignment="1">
      <alignment horizontal="center"/>
    </xf>
    <xf numFmtId="164" fontId="5" fillId="4" borderId="0" xfId="0" applyNumberFormat="1" applyFont="1" applyFill="1" applyAlignment="1">
      <alignment horizontal="center" vertical="center"/>
    </xf>
    <xf numFmtId="164" fontId="5" fillId="0" borderId="0" xfId="0" applyNumberFormat="1" applyFont="1"/>
    <xf numFmtId="0" fontId="5" fillId="2" borderId="0" xfId="0" applyFont="1" applyFill="1"/>
    <xf numFmtId="0" fontId="6" fillId="2" borderId="0" xfId="0" applyFont="1" applyFill="1" applyAlignment="1">
      <alignment horizontal="right"/>
    </xf>
    <xf numFmtId="164" fontId="6" fillId="2" borderId="0" xfId="0" applyNumberFormat="1" applyFont="1" applyFill="1"/>
    <xf numFmtId="0" fontId="6" fillId="0" borderId="0" xfId="0" applyFont="1"/>
    <xf numFmtId="164" fontId="5" fillId="2" borderId="0" xfId="0" applyNumberFormat="1" applyFont="1" applyFill="1"/>
    <xf numFmtId="1" fontId="6" fillId="2" borderId="0" xfId="0" applyNumberFormat="1" applyFont="1" applyFill="1"/>
    <xf numFmtId="0" fontId="6" fillId="2" borderId="0" xfId="0" applyFont="1" applyFill="1" applyAlignment="1">
      <alignment horizontal="right" vertical="center"/>
    </xf>
    <xf numFmtId="0" fontId="8" fillId="2" borderId="0" xfId="0" applyFont="1" applyFill="1" applyAlignment="1">
      <alignment horizontal="center" vertical="center"/>
    </xf>
    <xf numFmtId="0" fontId="6" fillId="2" borderId="0" xfId="0" applyFont="1" applyFill="1" applyAlignment="1">
      <alignment wrapText="1"/>
    </xf>
    <xf numFmtId="0" fontId="6" fillId="2" borderId="0" xfId="0" applyFont="1" applyFill="1"/>
    <xf numFmtId="0" fontId="9" fillId="0" borderId="0" xfId="0" applyFont="1"/>
    <xf numFmtId="0" fontId="6" fillId="0" borderId="0" xfId="0" applyFont="1" applyAlignment="1">
      <alignment horizontal="left" vertical="top" wrapText="1"/>
    </xf>
    <xf numFmtId="0" fontId="0" fillId="0" borderId="0" xfId="0" applyAlignment="1">
      <alignment horizontal="left" vertical="top"/>
    </xf>
    <xf numFmtId="0" fontId="8" fillId="5" borderId="3" xfId="0" applyFont="1" applyFill="1" applyBorder="1" applyAlignment="1">
      <alignment horizontal="center" vertical="top"/>
    </xf>
    <xf numFmtId="0" fontId="4" fillId="0" borderId="0" xfId="0" applyFont="1" applyAlignment="1">
      <alignment vertical="top" wrapText="1"/>
    </xf>
    <xf numFmtId="0" fontId="4" fillId="0" borderId="0" xfId="0" applyFont="1" applyAlignment="1">
      <alignment horizontal="left" vertical="top"/>
    </xf>
    <xf numFmtId="0" fontId="11" fillId="5" borderId="1" xfId="0" applyFont="1" applyFill="1" applyBorder="1" applyAlignment="1">
      <alignment horizontal="center" vertical="center"/>
    </xf>
    <xf numFmtId="0" fontId="4" fillId="0" borderId="0" xfId="0" applyFont="1" applyAlignment="1">
      <alignment horizontal="left"/>
    </xf>
    <xf numFmtId="0" fontId="11" fillId="2" borderId="0" xfId="0" applyFont="1" applyFill="1" applyAlignment="1">
      <alignment horizontal="right"/>
    </xf>
    <xf numFmtId="1" fontId="11" fillId="2" borderId="0" xfId="0" applyNumberFormat="1" applyFont="1" applyFill="1"/>
    <xf numFmtId="0" fontId="11" fillId="2" borderId="0" xfId="0" applyFont="1" applyFill="1" applyAlignment="1">
      <alignment horizontal="right" vertical="center"/>
    </xf>
    <xf numFmtId="0" fontId="12" fillId="5" borderId="3" xfId="0" applyFont="1" applyFill="1" applyBorder="1" applyAlignment="1">
      <alignment horizontal="center" vertical="top"/>
    </xf>
    <xf numFmtId="0" fontId="11" fillId="5" borderId="0" xfId="0" applyFont="1" applyFill="1" applyAlignment="1">
      <alignment horizontal="center"/>
    </xf>
    <xf numFmtId="164" fontId="11" fillId="5" borderId="0" xfId="0" applyNumberFormat="1" applyFont="1" applyFill="1" applyAlignment="1">
      <alignment horizontal="center"/>
    </xf>
    <xf numFmtId="0" fontId="13" fillId="0" borderId="0" xfId="0" applyFont="1"/>
    <xf numFmtId="0" fontId="11"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center" wrapText="1"/>
    </xf>
    <xf numFmtId="0" fontId="1" fillId="0" borderId="0" xfId="0" applyFont="1" applyAlignment="1">
      <alignment horizontal="center" wrapText="1"/>
    </xf>
    <xf numFmtId="0" fontId="4" fillId="0" borderId="0" xfId="0" applyFont="1" applyAlignment="1">
      <alignment vertical="top" wrapText="1"/>
    </xf>
    <xf numFmtId="0" fontId="4" fillId="0" borderId="0" xfId="0" applyFont="1" applyAlignment="1">
      <alignment horizontal="left"/>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6" fillId="0" borderId="0" xfId="0" applyFont="1" applyAlignment="1">
      <alignment horizontal="center" vertical="center" wrapText="1"/>
    </xf>
    <xf numFmtId="0" fontId="7" fillId="3" borderId="0" xfId="0" applyFont="1" applyFill="1" applyAlignment="1">
      <alignment horizontal="center" vertical="center"/>
    </xf>
    <xf numFmtId="0" fontId="5" fillId="0" borderId="0" xfId="0" applyFont="1" applyAlignment="1">
      <alignment horizontal="left" vertical="top" wrapText="1"/>
    </xf>
    <xf numFmtId="0" fontId="10" fillId="0" borderId="0" xfId="0" applyFont="1" applyAlignment="1" applyProtection="1">
      <alignment horizontal="center" wrapText="1"/>
      <protection locked="0"/>
    </xf>
    <xf numFmtId="0" fontId="1" fillId="0" borderId="0" xfId="0" applyFont="1" applyAlignment="1" applyProtection="1">
      <alignment horizontal="center" wrapText="1"/>
      <protection locked="0"/>
    </xf>
  </cellXfs>
  <cellStyles count="1">
    <cellStyle name="Normal" xfId="0" builtinId="0"/>
  </cellStyles>
  <dxfs count="2">
    <dxf>
      <font>
        <color theme="3" tint="0.89999084444715716"/>
      </font>
      <fill>
        <patternFill patternType="solid">
          <bgColor theme="6" tint="0.79998168889431442"/>
        </patternFill>
      </fill>
    </dxf>
    <dxf>
      <font>
        <color theme="3" tint="0.89999084444715716"/>
      </font>
      <fill>
        <patternFill patternType="solid">
          <bgColor theme="3" tint="0.89999084444715716"/>
        </patternFill>
      </fill>
    </dxf>
  </dxfs>
  <tableStyles count="0" defaultTableStyle="TableStyleMedium2" defaultPivotStyle="PivotStyleLight16"/>
  <colors>
    <mruColors>
      <color rgb="FF3FA4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40144</xdr:colOff>
      <xdr:row>1</xdr:row>
      <xdr:rowOff>304800</xdr:rowOff>
    </xdr:from>
    <xdr:ext cx="2450451" cy="444500"/>
    <xdr:pic>
      <xdr:nvPicPr>
        <xdr:cNvPr id="4" name="Picture 3">
          <a:extLst>
            <a:ext uri="{FF2B5EF4-FFF2-40B4-BE49-F238E27FC236}">
              <a16:creationId xmlns:a16="http://schemas.microsoft.com/office/drawing/2014/main" id="{18277C20-F774-4418-BFDF-0C68F35C80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14944" y="495300"/>
          <a:ext cx="2450451" cy="444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113118</xdr:colOff>
      <xdr:row>1</xdr:row>
      <xdr:rowOff>279400</xdr:rowOff>
    </xdr:from>
    <xdr:ext cx="2240409" cy="406399"/>
    <xdr:pic>
      <xdr:nvPicPr>
        <xdr:cNvPr id="2" name="Picture 1">
          <a:extLst>
            <a:ext uri="{FF2B5EF4-FFF2-40B4-BE49-F238E27FC236}">
              <a16:creationId xmlns:a16="http://schemas.microsoft.com/office/drawing/2014/main" id="{6FB5B7DB-B93A-43B3-80EF-2E0702AEE7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4618" y="469900"/>
          <a:ext cx="2240409" cy="406399"/>
        </a:xfrm>
        <a:prstGeom prst="rect">
          <a:avLst/>
        </a:prstGeom>
      </xdr:spPr>
    </xdr:pic>
    <xdr:clientData/>
  </xdr:oneCellAnchor>
  <xdr:twoCellAnchor>
    <xdr:from>
      <xdr:col>7</xdr:col>
      <xdr:colOff>790575</xdr:colOff>
      <xdr:row>5</xdr:row>
      <xdr:rowOff>219075</xdr:rowOff>
    </xdr:from>
    <xdr:to>
      <xdr:col>10</xdr:col>
      <xdr:colOff>352425</xdr:colOff>
      <xdr:row>7</xdr:row>
      <xdr:rowOff>47625</xdr:rowOff>
    </xdr:to>
    <xdr:sp macro="" textlink="">
      <xdr:nvSpPr>
        <xdr:cNvPr id="3" name="TextBox 2">
          <a:extLst>
            <a:ext uri="{FF2B5EF4-FFF2-40B4-BE49-F238E27FC236}">
              <a16:creationId xmlns:a16="http://schemas.microsoft.com/office/drawing/2014/main" id="{6DAAE57D-6DE2-45CF-9E85-18B4E012CFEF}"/>
            </a:ext>
            <a:ext uri="{147F2762-F138-4A5C-976F-8EAC2B608ADB}">
              <a16:predDERef xmlns:a16="http://schemas.microsoft.com/office/drawing/2014/main" pred="{3676D999-E12E-499E-ACB4-82797BC39850}"/>
            </a:ext>
          </a:extLst>
        </xdr:cNvPr>
        <xdr:cNvSpPr txBox="1"/>
      </xdr:nvSpPr>
      <xdr:spPr>
        <a:xfrm>
          <a:off x="4724400" y="1143000"/>
          <a:ext cx="1533525" cy="238125"/>
        </a:xfrm>
        <a:prstGeom prst="rect">
          <a:avLst/>
        </a:prstGeom>
        <a:solidFill>
          <a:schemeClr val="accent2">
            <a:lumMod val="40000"/>
            <a:lumOff val="60000"/>
          </a:schemeClr>
        </a:solidFill>
        <a:ln w="38100" cmpd="sng">
          <a:solidFill>
            <a:schemeClr val="accent2"/>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chemeClr val="tx2"/>
              </a:solidFill>
              <a:latin typeface="Calibri" panose="020F0502020204030204" pitchFamily="34" charset="0"/>
              <a:ea typeface="Calibri" panose="020F0502020204030204" pitchFamily="34" charset="0"/>
              <a:cs typeface="Calibri" panose="020F0502020204030204" pitchFamily="34" charset="0"/>
            </a:rPr>
            <a:t>1. Select group home state here with a drop-down</a:t>
          </a:r>
        </a:p>
      </xdr:txBody>
    </xdr:sp>
    <xdr:clientData/>
  </xdr:twoCellAnchor>
  <xdr:twoCellAnchor>
    <xdr:from>
      <xdr:col>2</xdr:col>
      <xdr:colOff>933450</xdr:colOff>
      <xdr:row>6</xdr:row>
      <xdr:rowOff>9525</xdr:rowOff>
    </xdr:from>
    <xdr:to>
      <xdr:col>7</xdr:col>
      <xdr:colOff>790575</xdr:colOff>
      <xdr:row>9</xdr:row>
      <xdr:rowOff>142875</xdr:rowOff>
    </xdr:to>
    <xdr:cxnSp macro="">
      <xdr:nvCxnSpPr>
        <xdr:cNvPr id="4" name="Straight Connector 3">
          <a:extLst>
            <a:ext uri="{FF2B5EF4-FFF2-40B4-BE49-F238E27FC236}">
              <a16:creationId xmlns:a16="http://schemas.microsoft.com/office/drawing/2014/main" id="{7FDDF811-3A1C-47C2-871B-0F4B9338C0F6}"/>
            </a:ext>
            <a:ext uri="{147F2762-F138-4A5C-976F-8EAC2B608ADB}">
              <a16:predDERef xmlns:a16="http://schemas.microsoft.com/office/drawing/2014/main" pred="{D81A5F1D-7B97-47DF-93A9-13CDBDEC96FA}"/>
            </a:ext>
          </a:extLst>
        </xdr:cNvPr>
        <xdr:cNvCxnSpPr>
          <a:cxnSpLocks/>
          <a:stCxn id="3" idx="1"/>
          <a:extLst>
            <a:ext uri="{5F17804C-33F3-41E3-A699-7DCFA2EF7971}">
              <a16:cxnDERefs xmlns:a16="http://schemas.microsoft.com/office/drawing/2014/main" st="{D81A5F1D-7B97-47DF-93A9-13CDBDEC96FA}" end="{00000000-0000-0000-0000-000000000000}"/>
            </a:ext>
          </a:extLst>
        </xdr:cNvCxnSpPr>
      </xdr:nvCxnSpPr>
      <xdr:spPr>
        <a:xfrm flipH="1">
          <a:off x="1771650" y="1152525"/>
          <a:ext cx="2952750" cy="704850"/>
        </a:xfrm>
        <a:prstGeom prst="line">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457200</xdr:colOff>
      <xdr:row>8</xdr:row>
      <xdr:rowOff>123825</xdr:rowOff>
    </xdr:from>
    <xdr:to>
      <xdr:col>10</xdr:col>
      <xdr:colOff>514350</xdr:colOff>
      <xdr:row>11</xdr:row>
      <xdr:rowOff>66675</xdr:rowOff>
    </xdr:to>
    <xdr:sp macro="" textlink="">
      <xdr:nvSpPr>
        <xdr:cNvPr id="5" name="TextBox 4">
          <a:extLst>
            <a:ext uri="{FF2B5EF4-FFF2-40B4-BE49-F238E27FC236}">
              <a16:creationId xmlns:a16="http://schemas.microsoft.com/office/drawing/2014/main" id="{74513D64-8EF8-4F1E-B980-D4D4984363F8}"/>
            </a:ext>
            <a:ext uri="{147F2762-F138-4A5C-976F-8EAC2B608ADB}">
              <a16:predDERef xmlns:a16="http://schemas.microsoft.com/office/drawing/2014/main" pred="{D291AA7E-809E-9930-D926-B3CC421CC406}"/>
            </a:ext>
          </a:extLst>
        </xdr:cNvPr>
        <xdr:cNvSpPr txBox="1"/>
      </xdr:nvSpPr>
      <xdr:spPr>
        <a:xfrm>
          <a:off x="4591050" y="1647825"/>
          <a:ext cx="1828800" cy="514350"/>
        </a:xfrm>
        <a:prstGeom prst="rect">
          <a:avLst/>
        </a:prstGeom>
        <a:solidFill>
          <a:schemeClr val="accent2">
            <a:lumMod val="40000"/>
            <a:lumOff val="60000"/>
          </a:schemeClr>
        </a:solidFill>
        <a:ln w="38100" cmpd="sng">
          <a:solidFill>
            <a:schemeClr val="accent2"/>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chemeClr val="tx2"/>
              </a:solidFill>
              <a:latin typeface="Calibri" panose="020F0502020204030204" pitchFamily="34" charset="0"/>
              <a:ea typeface="Calibri" panose="020F0502020204030204" pitchFamily="34" charset="0"/>
              <a:cs typeface="Calibri" panose="020F0502020204030204" pitchFamily="34" charset="0"/>
            </a:rPr>
            <a:t>2. Enter the number of Full-time Employees per month in this column</a:t>
          </a:r>
        </a:p>
      </xdr:txBody>
    </xdr:sp>
    <xdr:clientData/>
  </xdr:twoCellAnchor>
  <xdr:twoCellAnchor>
    <xdr:from>
      <xdr:col>2</xdr:col>
      <xdr:colOff>400050</xdr:colOff>
      <xdr:row>9</xdr:row>
      <xdr:rowOff>238125</xdr:rowOff>
    </xdr:from>
    <xdr:to>
      <xdr:col>7</xdr:col>
      <xdr:colOff>457200</xdr:colOff>
      <xdr:row>13</xdr:row>
      <xdr:rowOff>95250</xdr:rowOff>
    </xdr:to>
    <xdr:cxnSp macro="">
      <xdr:nvCxnSpPr>
        <xdr:cNvPr id="6" name="Straight Connector 5">
          <a:extLst>
            <a:ext uri="{FF2B5EF4-FFF2-40B4-BE49-F238E27FC236}">
              <a16:creationId xmlns:a16="http://schemas.microsoft.com/office/drawing/2014/main" id="{5C26EEC1-FF80-436A-82A7-CE38B9684AE1}"/>
            </a:ext>
            <a:ext uri="{147F2762-F138-4A5C-976F-8EAC2B608ADB}">
              <a16:predDERef xmlns:a16="http://schemas.microsoft.com/office/drawing/2014/main" pred="{94BA792A-E25C-4DC4-86EA-27D8DD7C7936}"/>
            </a:ext>
          </a:extLst>
        </xdr:cNvPr>
        <xdr:cNvCxnSpPr>
          <a:cxnSpLocks/>
          <a:stCxn id="5" idx="1"/>
          <a:extLst>
            <a:ext uri="{5F17804C-33F3-41E3-A699-7DCFA2EF7971}">
              <a16:cxnDERefs xmlns:a16="http://schemas.microsoft.com/office/drawing/2014/main" st="{94BA792A-E25C-4DC4-86EA-27D8DD7C7936}" end="{00000000-0000-0000-0000-000000000000}"/>
            </a:ext>
          </a:extLst>
        </xdr:cNvCxnSpPr>
      </xdr:nvCxnSpPr>
      <xdr:spPr>
        <a:xfrm flipH="1">
          <a:off x="1581150" y="1905000"/>
          <a:ext cx="3009900" cy="666750"/>
        </a:xfrm>
        <a:prstGeom prst="line">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0</xdr:colOff>
      <xdr:row>13</xdr:row>
      <xdr:rowOff>0</xdr:rowOff>
    </xdr:from>
    <xdr:to>
      <xdr:col>16</xdr:col>
      <xdr:colOff>285750</xdr:colOff>
      <xdr:row>16</xdr:row>
      <xdr:rowOff>171450</xdr:rowOff>
    </xdr:to>
    <xdr:sp macro="" textlink="">
      <xdr:nvSpPr>
        <xdr:cNvPr id="7" name="TextBox 6">
          <a:extLst>
            <a:ext uri="{FF2B5EF4-FFF2-40B4-BE49-F238E27FC236}">
              <a16:creationId xmlns:a16="http://schemas.microsoft.com/office/drawing/2014/main" id="{24338BD0-066F-4B3B-8250-9541B2AC08D2}"/>
            </a:ext>
            <a:ext uri="{147F2762-F138-4A5C-976F-8EAC2B608ADB}">
              <a16:predDERef xmlns:a16="http://schemas.microsoft.com/office/drawing/2014/main" pred="{25828A93-8968-466A-9FF8-3617CCEA5F4B}"/>
            </a:ext>
          </a:extLst>
        </xdr:cNvPr>
        <xdr:cNvSpPr txBox="1"/>
      </xdr:nvSpPr>
      <xdr:spPr>
        <a:xfrm>
          <a:off x="6496050" y="2476500"/>
          <a:ext cx="3238500" cy="742950"/>
        </a:xfrm>
        <a:prstGeom prst="rect">
          <a:avLst/>
        </a:prstGeom>
        <a:solidFill>
          <a:schemeClr val="accent2">
            <a:lumMod val="40000"/>
            <a:lumOff val="60000"/>
          </a:schemeClr>
        </a:solidFill>
        <a:ln w="38100" cmpd="sng">
          <a:solidFill>
            <a:schemeClr val="accent2"/>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chemeClr val="tx2"/>
              </a:solidFill>
              <a:latin typeface="Calibri" panose="020F0502020204030204" pitchFamily="34" charset="0"/>
              <a:ea typeface="Calibri" panose="020F0502020204030204" pitchFamily="34" charset="0"/>
              <a:cs typeface="Calibri" panose="020F0502020204030204" pitchFamily="34" charset="0"/>
            </a:rPr>
            <a:t>3. Enter the total number of hours woked by part time employees per month in this column</a:t>
          </a:r>
        </a:p>
      </xdr:txBody>
    </xdr:sp>
    <xdr:clientData/>
  </xdr:twoCellAnchor>
  <xdr:twoCellAnchor>
    <xdr:from>
      <xdr:col>4</xdr:col>
      <xdr:colOff>609600</xdr:colOff>
      <xdr:row>13</xdr:row>
      <xdr:rowOff>152400</xdr:rowOff>
    </xdr:from>
    <xdr:to>
      <xdr:col>11</xdr:col>
      <xdr:colOff>0</xdr:colOff>
      <xdr:row>14</xdr:row>
      <xdr:rowOff>209550</xdr:rowOff>
    </xdr:to>
    <xdr:cxnSp macro="">
      <xdr:nvCxnSpPr>
        <xdr:cNvPr id="8" name="Straight Connector 7">
          <a:extLst>
            <a:ext uri="{FF2B5EF4-FFF2-40B4-BE49-F238E27FC236}">
              <a16:creationId xmlns:a16="http://schemas.microsoft.com/office/drawing/2014/main" id="{35C737BF-013B-4BC4-883D-EB8C41DA27C9}"/>
            </a:ext>
            <a:ext uri="{147F2762-F138-4A5C-976F-8EAC2B608ADB}">
              <a16:predDERef xmlns:a16="http://schemas.microsoft.com/office/drawing/2014/main" pred="{6B7D5FF8-C13F-496C-B84C-736FA4C9B6EA}"/>
            </a:ext>
          </a:extLst>
        </xdr:cNvPr>
        <xdr:cNvCxnSpPr>
          <a:cxnSpLocks/>
          <a:stCxn id="7" idx="1"/>
          <a:extLst>
            <a:ext uri="{5F17804C-33F3-41E3-A699-7DCFA2EF7971}">
              <a16:cxnDERefs xmlns:a16="http://schemas.microsoft.com/office/drawing/2014/main" st="{6B7D5FF8-C13F-496C-B84C-736FA4C9B6EA}" end="{00000000-0000-0000-0000-000000000000}"/>
            </a:ext>
          </a:extLst>
        </xdr:cNvCxnSpPr>
      </xdr:nvCxnSpPr>
      <xdr:spPr>
        <a:xfrm flipH="1" flipV="1">
          <a:off x="2952750" y="2628900"/>
          <a:ext cx="3543300" cy="228600"/>
        </a:xfrm>
        <a:prstGeom prst="line">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ti.Winocur\Downloads\WP%20ALE%20Employee%20Status%20Calculator_b293.xlsx" TargetMode="External"/><Relationship Id="rId1" Type="http://schemas.openxmlformats.org/officeDocument/2006/relationships/externalLinkPath" Target="/Users/Patti.Winocur/Downloads/WP%20ALE%20Employee%20Status%20Calculator_b29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atti.Winocur\AppData\Local\Microsoft\Windows\INetCache\Content.Outlook\YJIS9EIH\ALE%20Calculator_2f1c%20(1)%20(002).xlsx" TargetMode="External"/><Relationship Id="rId1" Type="http://schemas.openxmlformats.org/officeDocument/2006/relationships/externalLinkPath" Target="/Users/Patti.Winocur/AppData/Local/Microsoft/Windows/INetCache/Content.Outlook/YJIS9EIH/ALE%20Calculator_2f1c%20(1)%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Instructions"/>
      <sheetName val="Sheet1"/>
      <sheetName val="Ref"/>
    </sheetNames>
    <sheetDataSet>
      <sheetData sheetId="0"/>
      <sheetData sheetId="1"/>
      <sheetData sheetId="2"/>
      <sheetData sheetId="3">
        <row r="1">
          <cell r="A1" t="str">
            <v>State</v>
          </cell>
          <cell r="B1" t="str">
            <v>Size Requirement</v>
          </cell>
        </row>
        <row r="2">
          <cell r="A2" t="str">
            <v>California</v>
          </cell>
          <cell r="B2">
            <v>50</v>
          </cell>
        </row>
        <row r="3">
          <cell r="A3" t="str">
            <v>Colorado</v>
          </cell>
          <cell r="B3">
            <v>50</v>
          </cell>
        </row>
        <row r="4">
          <cell r="A4" t="str">
            <v>Conneticut</v>
          </cell>
          <cell r="B4">
            <v>50</v>
          </cell>
        </row>
        <row r="5">
          <cell r="A5" t="str">
            <v>Florida</v>
          </cell>
          <cell r="B5">
            <v>50</v>
          </cell>
        </row>
        <row r="6">
          <cell r="A6" t="str">
            <v>Illinois</v>
          </cell>
          <cell r="B6">
            <v>50</v>
          </cell>
        </row>
        <row r="7">
          <cell r="A7" t="str">
            <v>Iowa</v>
          </cell>
          <cell r="B7">
            <v>50</v>
          </cell>
        </row>
        <row r="8">
          <cell r="A8" t="str">
            <v>Ohio</v>
          </cell>
          <cell r="B8">
            <v>50</v>
          </cell>
        </row>
        <row r="9">
          <cell r="A9" t="str">
            <v>Oklahoma</v>
          </cell>
          <cell r="B9">
            <v>50</v>
          </cell>
        </row>
        <row r="10">
          <cell r="A10" t="str">
            <v>Minnesota</v>
          </cell>
          <cell r="B10">
            <v>50</v>
          </cell>
        </row>
        <row r="11">
          <cell r="A11" t="str">
            <v>Texas</v>
          </cell>
          <cell r="B11">
            <v>50</v>
          </cell>
        </row>
        <row r="12">
          <cell r="A12" t="str">
            <v>New Jersey</v>
          </cell>
          <cell r="B12">
            <v>50</v>
          </cell>
        </row>
        <row r="13">
          <cell r="A13" t="str">
            <v>New York</v>
          </cell>
          <cell r="B13">
            <v>50</v>
          </cell>
        </row>
        <row r="14">
          <cell r="A14" t="str">
            <v>Missouri</v>
          </cell>
          <cell r="B14">
            <v>50</v>
          </cell>
        </row>
        <row r="15">
          <cell r="A15" t="str">
            <v>South Carolina</v>
          </cell>
          <cell r="B15">
            <v>50</v>
          </cell>
        </row>
        <row r="16">
          <cell r="A16" t="str">
            <v>Kansas</v>
          </cell>
          <cell r="B16">
            <v>50</v>
          </cell>
        </row>
        <row r="17">
          <cell r="A17" t="str">
            <v xml:space="preserve">Alabama </v>
          </cell>
          <cell r="B17">
            <v>50</v>
          </cell>
        </row>
        <row r="18">
          <cell r="A18" t="str">
            <v>Alaska</v>
          </cell>
          <cell r="B18">
            <v>50</v>
          </cell>
        </row>
        <row r="19">
          <cell r="A19" t="str">
            <v>Arizona</v>
          </cell>
          <cell r="B19">
            <v>50</v>
          </cell>
        </row>
        <row r="20">
          <cell r="A20" t="str">
            <v>Arkansas</v>
          </cell>
          <cell r="B20">
            <v>50</v>
          </cell>
        </row>
        <row r="21">
          <cell r="A21" t="str">
            <v>Delaware</v>
          </cell>
          <cell r="B21">
            <v>50</v>
          </cell>
        </row>
        <row r="22">
          <cell r="A22" t="str">
            <v>District of Columbia</v>
          </cell>
          <cell r="B22">
            <v>50</v>
          </cell>
        </row>
        <row r="23">
          <cell r="A23" t="str">
            <v>Georgia</v>
          </cell>
          <cell r="B23">
            <v>50</v>
          </cell>
        </row>
        <row r="24">
          <cell r="A24" t="str">
            <v>Hawaii</v>
          </cell>
          <cell r="B24">
            <v>50</v>
          </cell>
        </row>
        <row r="25">
          <cell r="A25" t="str">
            <v>Idaho</v>
          </cell>
          <cell r="B25">
            <v>50</v>
          </cell>
        </row>
        <row r="26">
          <cell r="A26" t="str">
            <v>Indiana</v>
          </cell>
          <cell r="B26">
            <v>50</v>
          </cell>
        </row>
        <row r="27">
          <cell r="A27" t="str">
            <v>Kentucky</v>
          </cell>
          <cell r="B27">
            <v>50</v>
          </cell>
        </row>
        <row r="28">
          <cell r="A28" t="str">
            <v>Louisiana</v>
          </cell>
          <cell r="B28">
            <v>50</v>
          </cell>
        </row>
        <row r="29">
          <cell r="A29" t="str">
            <v>Maine</v>
          </cell>
          <cell r="B29">
            <v>50</v>
          </cell>
        </row>
        <row r="30">
          <cell r="A30" t="str">
            <v>Maryland</v>
          </cell>
          <cell r="B30">
            <v>50</v>
          </cell>
        </row>
        <row r="31">
          <cell r="A31" t="str">
            <v>Mass</v>
          </cell>
          <cell r="B31">
            <v>50</v>
          </cell>
        </row>
        <row r="32">
          <cell r="A32" t="str">
            <v>Michigan</v>
          </cell>
          <cell r="B32">
            <v>50</v>
          </cell>
        </row>
        <row r="33">
          <cell r="A33" t="str">
            <v>Mississippi</v>
          </cell>
          <cell r="B33">
            <v>50</v>
          </cell>
        </row>
        <row r="34">
          <cell r="A34" t="str">
            <v>Montana</v>
          </cell>
          <cell r="B34">
            <v>50</v>
          </cell>
        </row>
        <row r="35">
          <cell r="A35" t="str">
            <v>Nebraska</v>
          </cell>
          <cell r="B35">
            <v>50</v>
          </cell>
        </row>
        <row r="36">
          <cell r="A36" t="str">
            <v>Nevada</v>
          </cell>
          <cell r="B36">
            <v>50</v>
          </cell>
        </row>
        <row r="37">
          <cell r="A37" t="str">
            <v>New Hampshire</v>
          </cell>
          <cell r="B37">
            <v>50</v>
          </cell>
        </row>
        <row r="38">
          <cell r="A38" t="str">
            <v>North Carolina</v>
          </cell>
          <cell r="B38">
            <v>50</v>
          </cell>
        </row>
        <row r="39">
          <cell r="A39" t="str">
            <v>North Dakota</v>
          </cell>
          <cell r="B39">
            <v>50</v>
          </cell>
        </row>
        <row r="40">
          <cell r="A40" t="str">
            <v>Oregon</v>
          </cell>
          <cell r="B40">
            <v>50</v>
          </cell>
        </row>
        <row r="41">
          <cell r="A41" t="str">
            <v>Pensylvia</v>
          </cell>
          <cell r="B41">
            <v>50</v>
          </cell>
        </row>
        <row r="42">
          <cell r="A42" t="str">
            <v>Rhode Island</v>
          </cell>
          <cell r="B42">
            <v>50</v>
          </cell>
        </row>
        <row r="43">
          <cell r="A43" t="str">
            <v>South Dakota</v>
          </cell>
          <cell r="B43">
            <v>50</v>
          </cell>
        </row>
        <row r="44">
          <cell r="A44" t="str">
            <v>Tenessee</v>
          </cell>
          <cell r="B44">
            <v>50</v>
          </cell>
        </row>
        <row r="45">
          <cell r="A45" t="str">
            <v>Utah</v>
          </cell>
          <cell r="B45">
            <v>50</v>
          </cell>
        </row>
        <row r="46">
          <cell r="A46" t="str">
            <v>Vermont</v>
          </cell>
          <cell r="B46">
            <v>50</v>
          </cell>
        </row>
        <row r="47">
          <cell r="A47" t="str">
            <v>Virginia</v>
          </cell>
          <cell r="B47">
            <v>50</v>
          </cell>
        </row>
        <row r="48">
          <cell r="A48" t="str">
            <v>Washington</v>
          </cell>
          <cell r="B48">
            <v>50</v>
          </cell>
        </row>
        <row r="49">
          <cell r="A49" t="str">
            <v>West Virginia</v>
          </cell>
          <cell r="B49">
            <v>50</v>
          </cell>
        </row>
        <row r="50">
          <cell r="A50" t="str">
            <v>Wisconson</v>
          </cell>
          <cell r="B50">
            <v>50</v>
          </cell>
        </row>
        <row r="51">
          <cell r="A51" t="str">
            <v>Wyoming</v>
          </cell>
          <cell r="B51">
            <v>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Sheet1"/>
      <sheetName val="Ref"/>
    </sheetNames>
    <sheetDataSet>
      <sheetData sheetId="0"/>
      <sheetData sheetId="1"/>
      <sheetData sheetId="2">
        <row r="1">
          <cell r="A1" t="str">
            <v>State</v>
          </cell>
          <cell r="B1" t="str">
            <v>Size Requirement</v>
          </cell>
        </row>
        <row r="2">
          <cell r="A2" t="str">
            <v>California</v>
          </cell>
          <cell r="B2">
            <v>50</v>
          </cell>
        </row>
        <row r="3">
          <cell r="A3" t="str">
            <v>Colorado</v>
          </cell>
          <cell r="B3">
            <v>50</v>
          </cell>
        </row>
        <row r="4">
          <cell r="A4" t="str">
            <v>Conneticut</v>
          </cell>
          <cell r="B4">
            <v>50</v>
          </cell>
        </row>
        <row r="5">
          <cell r="A5" t="str">
            <v>Florida</v>
          </cell>
          <cell r="B5">
            <v>50</v>
          </cell>
        </row>
        <row r="6">
          <cell r="A6" t="str">
            <v>Illinois</v>
          </cell>
          <cell r="B6">
            <v>50</v>
          </cell>
        </row>
        <row r="7">
          <cell r="A7" t="str">
            <v>Iowa</v>
          </cell>
          <cell r="B7">
            <v>50</v>
          </cell>
        </row>
        <row r="8">
          <cell r="A8" t="str">
            <v>Ohio</v>
          </cell>
          <cell r="B8">
            <v>50</v>
          </cell>
        </row>
        <row r="9">
          <cell r="A9" t="str">
            <v>Oklahoma</v>
          </cell>
          <cell r="B9">
            <v>50</v>
          </cell>
        </row>
        <row r="10">
          <cell r="A10" t="str">
            <v>Minnesota</v>
          </cell>
          <cell r="B10">
            <v>50</v>
          </cell>
        </row>
        <row r="11">
          <cell r="A11" t="str">
            <v>Texas</v>
          </cell>
          <cell r="B11">
            <v>50</v>
          </cell>
        </row>
        <row r="12">
          <cell r="A12" t="str">
            <v>New Jersey</v>
          </cell>
          <cell r="B12">
            <v>50</v>
          </cell>
        </row>
        <row r="13">
          <cell r="A13" t="str">
            <v>New York</v>
          </cell>
          <cell r="B13">
            <v>50</v>
          </cell>
        </row>
        <row r="14">
          <cell r="A14" t="str">
            <v>Missouri</v>
          </cell>
          <cell r="B14">
            <v>50</v>
          </cell>
        </row>
        <row r="15">
          <cell r="A15" t="str">
            <v>South Carolina</v>
          </cell>
          <cell r="B15">
            <v>50</v>
          </cell>
        </row>
        <row r="16">
          <cell r="A16" t="str">
            <v>Kansas</v>
          </cell>
          <cell r="B16">
            <v>50</v>
          </cell>
        </row>
        <row r="17">
          <cell r="A17" t="str">
            <v xml:space="preserve">Alabama </v>
          </cell>
          <cell r="B17">
            <v>50</v>
          </cell>
        </row>
        <row r="18">
          <cell r="A18" t="str">
            <v>Alaska</v>
          </cell>
          <cell r="B18">
            <v>50</v>
          </cell>
        </row>
        <row r="19">
          <cell r="A19" t="str">
            <v>Arizona</v>
          </cell>
          <cell r="B19">
            <v>50</v>
          </cell>
        </row>
        <row r="20">
          <cell r="A20" t="str">
            <v>Arkansas</v>
          </cell>
          <cell r="B20">
            <v>50</v>
          </cell>
        </row>
        <row r="21">
          <cell r="A21" t="str">
            <v>Delaware</v>
          </cell>
          <cell r="B21">
            <v>50</v>
          </cell>
        </row>
        <row r="22">
          <cell r="A22" t="str">
            <v>District of Columbia</v>
          </cell>
          <cell r="B22">
            <v>50</v>
          </cell>
        </row>
        <row r="23">
          <cell r="A23" t="str">
            <v>Georgia</v>
          </cell>
          <cell r="B23">
            <v>50</v>
          </cell>
        </row>
        <row r="24">
          <cell r="A24" t="str">
            <v>Hawaii</v>
          </cell>
          <cell r="B24">
            <v>50</v>
          </cell>
        </row>
        <row r="25">
          <cell r="A25" t="str">
            <v>Idaho</v>
          </cell>
          <cell r="B25">
            <v>50</v>
          </cell>
        </row>
        <row r="26">
          <cell r="A26" t="str">
            <v>Indiana</v>
          </cell>
          <cell r="B26">
            <v>50</v>
          </cell>
        </row>
        <row r="27">
          <cell r="A27" t="str">
            <v>Kentucky</v>
          </cell>
          <cell r="B27">
            <v>50</v>
          </cell>
        </row>
        <row r="28">
          <cell r="A28" t="str">
            <v>Louisiana</v>
          </cell>
          <cell r="B28">
            <v>50</v>
          </cell>
        </row>
        <row r="29">
          <cell r="A29" t="str">
            <v>Maine</v>
          </cell>
          <cell r="B29">
            <v>50</v>
          </cell>
        </row>
        <row r="30">
          <cell r="A30" t="str">
            <v>Maryland</v>
          </cell>
          <cell r="B30">
            <v>50</v>
          </cell>
        </row>
        <row r="31">
          <cell r="A31" t="str">
            <v>Mass</v>
          </cell>
          <cell r="B31">
            <v>50</v>
          </cell>
        </row>
        <row r="32">
          <cell r="A32" t="str">
            <v>Michigan</v>
          </cell>
          <cell r="B32">
            <v>50</v>
          </cell>
        </row>
        <row r="33">
          <cell r="A33" t="str">
            <v>Mississippi</v>
          </cell>
          <cell r="B33">
            <v>50</v>
          </cell>
        </row>
        <row r="34">
          <cell r="A34" t="str">
            <v>Montana</v>
          </cell>
          <cell r="B34">
            <v>50</v>
          </cell>
        </row>
        <row r="35">
          <cell r="A35" t="str">
            <v>Nebraska</v>
          </cell>
          <cell r="B35">
            <v>50</v>
          </cell>
        </row>
        <row r="36">
          <cell r="A36" t="str">
            <v>Nevada</v>
          </cell>
          <cell r="B36">
            <v>50</v>
          </cell>
        </row>
        <row r="37">
          <cell r="A37" t="str">
            <v>New Hampshire</v>
          </cell>
          <cell r="B37">
            <v>50</v>
          </cell>
        </row>
        <row r="38">
          <cell r="A38" t="str">
            <v>North Carolina</v>
          </cell>
          <cell r="B38">
            <v>50</v>
          </cell>
        </row>
        <row r="39">
          <cell r="A39" t="str">
            <v>North Dakota</v>
          </cell>
          <cell r="B39">
            <v>50</v>
          </cell>
        </row>
        <row r="40">
          <cell r="A40" t="str">
            <v>Oregon</v>
          </cell>
          <cell r="B40">
            <v>50</v>
          </cell>
        </row>
        <row r="41">
          <cell r="A41" t="str">
            <v>Pensylvia</v>
          </cell>
          <cell r="B41">
            <v>50</v>
          </cell>
        </row>
        <row r="42">
          <cell r="A42" t="str">
            <v>Rhode Island</v>
          </cell>
          <cell r="B42">
            <v>50</v>
          </cell>
        </row>
        <row r="43">
          <cell r="A43" t="str">
            <v>South Dakota</v>
          </cell>
          <cell r="B43">
            <v>50</v>
          </cell>
        </row>
        <row r="44">
          <cell r="A44" t="str">
            <v>Tenessee</v>
          </cell>
          <cell r="B44">
            <v>50</v>
          </cell>
        </row>
        <row r="45">
          <cell r="A45" t="str">
            <v>Utah</v>
          </cell>
          <cell r="B45">
            <v>50</v>
          </cell>
        </row>
        <row r="46">
          <cell r="A46" t="str">
            <v>Vermont</v>
          </cell>
          <cell r="B46">
            <v>50</v>
          </cell>
        </row>
        <row r="47">
          <cell r="A47" t="str">
            <v>Virginia</v>
          </cell>
          <cell r="B47">
            <v>50</v>
          </cell>
        </row>
        <row r="48">
          <cell r="A48" t="str">
            <v>Washington</v>
          </cell>
          <cell r="B48">
            <v>50</v>
          </cell>
        </row>
        <row r="49">
          <cell r="A49" t="str">
            <v>West Virginia</v>
          </cell>
          <cell r="B49">
            <v>50</v>
          </cell>
        </row>
        <row r="50">
          <cell r="A50" t="str">
            <v>Wisconson</v>
          </cell>
          <cell r="B50">
            <v>50</v>
          </cell>
        </row>
        <row r="51">
          <cell r="A51" t="str">
            <v>Wyoming</v>
          </cell>
          <cell r="B51">
            <v>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59F6-7C8A-4F2C-A148-C69E411153BD}">
  <dimension ref="B2:P46"/>
  <sheetViews>
    <sheetView tabSelected="1" workbookViewId="0">
      <selection activeCell="N3" sqref="N3"/>
    </sheetView>
  </sheetViews>
  <sheetFormatPr defaultColWidth="8.85546875" defaultRowHeight="15" x14ac:dyDescent="0.25"/>
  <cols>
    <col min="1" max="1" width="20.7109375" customWidth="1"/>
    <col min="2" max="2" width="33" customWidth="1"/>
    <col min="3" max="3" width="14.7109375" customWidth="1"/>
    <col min="4" max="4" width="2.140625" customWidth="1"/>
    <col min="5" max="5" width="15.42578125" customWidth="1"/>
    <col min="6" max="6" width="3.28515625" style="2" customWidth="1"/>
    <col min="7" max="7" width="36" hidden="1" customWidth="1"/>
    <col min="8" max="8" width="23.85546875" customWidth="1"/>
    <col min="9" max="9" width="3.28515625" customWidth="1"/>
    <col min="10" max="10" width="22" bestFit="1" customWidth="1"/>
  </cols>
  <sheetData>
    <row r="2" spans="2:16" ht="72" customHeight="1" x14ac:dyDescent="0.5">
      <c r="C2" s="41" t="s">
        <v>35</v>
      </c>
      <c r="D2" s="42"/>
      <c r="E2" s="42"/>
      <c r="F2" s="42"/>
      <c r="G2" s="42"/>
      <c r="H2" s="42"/>
      <c r="I2" s="42"/>
      <c r="J2" s="42"/>
    </row>
    <row r="3" spans="2:16" ht="33.75" x14ac:dyDescent="0.5">
      <c r="C3" s="1"/>
      <c r="D3" s="1"/>
    </row>
    <row r="5" spans="2:16" ht="18.75" x14ac:dyDescent="0.3">
      <c r="B5" s="3"/>
    </row>
    <row r="6" spans="2:16" ht="39" customHeight="1" x14ac:dyDescent="0.3">
      <c r="B6" s="43" t="s">
        <v>0</v>
      </c>
      <c r="C6" s="43"/>
      <c r="D6" s="43"/>
      <c r="E6" s="43"/>
      <c r="F6" s="43"/>
      <c r="G6" s="43"/>
      <c r="H6" s="43"/>
      <c r="I6" s="43"/>
      <c r="J6" s="43"/>
      <c r="K6" s="5"/>
      <c r="L6" s="5"/>
      <c r="M6" s="5"/>
      <c r="N6" s="5"/>
      <c r="O6" s="5"/>
      <c r="P6" s="5"/>
    </row>
    <row r="7" spans="2:16" ht="19.5" customHeight="1" x14ac:dyDescent="0.3">
      <c r="B7" s="4"/>
      <c r="C7" s="4"/>
      <c r="D7" s="4"/>
      <c r="E7" s="4"/>
      <c r="F7" s="4"/>
      <c r="G7" s="4"/>
      <c r="H7" s="4"/>
      <c r="I7" s="4"/>
      <c r="J7" s="4"/>
      <c r="K7" s="5"/>
      <c r="L7" s="5"/>
      <c r="M7" s="5"/>
      <c r="N7" s="5"/>
      <c r="O7" s="5"/>
      <c r="P7" s="5"/>
    </row>
    <row r="8" spans="2:16" ht="18.75" x14ac:dyDescent="0.3">
      <c r="B8" s="44" t="s">
        <v>38</v>
      </c>
      <c r="C8" s="44"/>
      <c r="D8" s="44"/>
      <c r="E8" s="44"/>
      <c r="F8" s="44"/>
      <c r="G8" s="44"/>
      <c r="H8" s="44"/>
      <c r="I8" s="44"/>
      <c r="J8" s="44"/>
      <c r="K8" s="5"/>
      <c r="L8" s="5"/>
      <c r="M8" s="5"/>
      <c r="N8" s="5"/>
      <c r="O8" s="5"/>
      <c r="P8" s="5"/>
    </row>
    <row r="9" spans="2:16" ht="15" customHeight="1" thickBot="1" x14ac:dyDescent="0.35">
      <c r="B9" s="5"/>
      <c r="C9" s="5"/>
      <c r="D9" s="5"/>
      <c r="E9" s="5"/>
      <c r="F9" s="6"/>
      <c r="G9" s="5"/>
      <c r="I9" s="5"/>
      <c r="J9" s="5"/>
      <c r="K9" s="5"/>
      <c r="L9" s="5"/>
      <c r="M9" s="5"/>
      <c r="N9" s="5"/>
      <c r="O9" s="5"/>
      <c r="P9" s="5"/>
    </row>
    <row r="10" spans="2:16" ht="22.5" customHeight="1" thickBot="1" x14ac:dyDescent="0.35">
      <c r="B10" s="29" t="s">
        <v>1</v>
      </c>
      <c r="C10" s="30" t="s">
        <v>2</v>
      </c>
      <c r="D10" s="5"/>
      <c r="E10" s="31" t="s">
        <v>3</v>
      </c>
      <c r="F10" s="6"/>
      <c r="G10" s="5"/>
      <c r="H10" s="5"/>
      <c r="I10" s="5"/>
      <c r="J10" s="5"/>
      <c r="K10" s="5"/>
      <c r="L10" s="5"/>
      <c r="M10" s="5"/>
      <c r="N10" s="5"/>
      <c r="O10" s="5"/>
      <c r="P10" s="5"/>
    </row>
    <row r="11" spans="2:16" ht="15" customHeight="1" x14ac:dyDescent="0.3">
      <c r="B11" s="5"/>
      <c r="C11" s="5"/>
      <c r="D11" s="5"/>
      <c r="E11" s="5"/>
      <c r="F11" s="6"/>
      <c r="G11" s="5"/>
      <c r="H11" s="5"/>
      <c r="I11" s="5"/>
      <c r="J11" s="5"/>
      <c r="K11" s="5"/>
      <c r="L11" s="5"/>
      <c r="M11" s="5"/>
      <c r="N11" s="5"/>
      <c r="O11" s="5"/>
      <c r="P11" s="5"/>
    </row>
    <row r="12" spans="2:16" ht="15" customHeight="1" x14ac:dyDescent="0.3">
      <c r="B12" s="7"/>
      <c r="C12" s="45" t="s">
        <v>4</v>
      </c>
      <c r="D12" s="47"/>
      <c r="E12" s="45" t="s">
        <v>5</v>
      </c>
      <c r="F12" s="8"/>
      <c r="G12" s="48" t="s">
        <v>6</v>
      </c>
      <c r="H12" s="45" t="s">
        <v>7</v>
      </c>
      <c r="I12" s="9"/>
      <c r="J12" s="45" t="s">
        <v>8</v>
      </c>
      <c r="K12" s="5"/>
      <c r="L12" s="5"/>
      <c r="M12" s="5"/>
      <c r="N12" s="5"/>
      <c r="O12" s="5"/>
      <c r="P12" s="5"/>
    </row>
    <row r="13" spans="2:16" ht="39" customHeight="1" thickBot="1" x14ac:dyDescent="0.35">
      <c r="C13" s="46"/>
      <c r="D13" s="47"/>
      <c r="E13" s="46"/>
      <c r="F13" s="8"/>
      <c r="G13" s="48"/>
      <c r="H13" s="46"/>
      <c r="I13" s="9"/>
      <c r="J13" s="46"/>
      <c r="K13" s="5"/>
      <c r="L13" s="5"/>
      <c r="M13" s="5"/>
      <c r="N13" s="5"/>
      <c r="O13" s="5"/>
      <c r="P13" s="5"/>
    </row>
    <row r="14" spans="2:16" ht="18.75" x14ac:dyDescent="0.3">
      <c r="B14" s="7" t="s">
        <v>9</v>
      </c>
      <c r="C14" s="36">
        <v>30</v>
      </c>
      <c r="D14" s="10"/>
      <c r="E14" s="36">
        <v>1000</v>
      </c>
      <c r="F14" s="11"/>
      <c r="G14" s="7">
        <v>120</v>
      </c>
      <c r="H14" s="12">
        <f t="shared" ref="H14:H25" si="0">IFERROR(E14/G14,0)</f>
        <v>8.3333333333333339</v>
      </c>
      <c r="I14" s="13"/>
      <c r="J14" s="37">
        <f t="shared" ref="J14:J25" si="1">IFERROR(C14+H14,0)</f>
        <v>38.333333333333336</v>
      </c>
      <c r="K14" s="5"/>
      <c r="L14" s="5"/>
      <c r="M14" s="5"/>
      <c r="N14" s="5"/>
      <c r="O14" s="5"/>
      <c r="P14" s="5"/>
    </row>
    <row r="15" spans="2:16" ht="18.75" x14ac:dyDescent="0.3">
      <c r="B15" s="7" t="s">
        <v>10</v>
      </c>
      <c r="C15" s="36">
        <v>50</v>
      </c>
      <c r="D15" s="10"/>
      <c r="E15" s="36" t="s">
        <v>11</v>
      </c>
      <c r="F15" s="11"/>
      <c r="G15" s="7">
        <v>120</v>
      </c>
      <c r="H15" s="12">
        <f t="shared" si="0"/>
        <v>0</v>
      </c>
      <c r="I15" s="13"/>
      <c r="J15" s="37">
        <f t="shared" si="1"/>
        <v>50</v>
      </c>
      <c r="K15" s="5"/>
      <c r="L15" s="5"/>
      <c r="M15" s="5"/>
      <c r="N15" s="5"/>
      <c r="O15" s="5"/>
      <c r="P15" s="5"/>
    </row>
    <row r="16" spans="2:16" ht="18.75" x14ac:dyDescent="0.3">
      <c r="B16" s="7" t="s">
        <v>12</v>
      </c>
      <c r="C16" s="36">
        <v>63</v>
      </c>
      <c r="D16" s="10"/>
      <c r="E16" s="36" t="s">
        <v>11</v>
      </c>
      <c r="F16" s="11"/>
      <c r="G16" s="7">
        <v>120</v>
      </c>
      <c r="H16" s="12">
        <f t="shared" si="0"/>
        <v>0</v>
      </c>
      <c r="I16" s="13"/>
      <c r="J16" s="37">
        <f t="shared" si="1"/>
        <v>63</v>
      </c>
      <c r="K16" s="5"/>
      <c r="L16" s="5"/>
      <c r="M16" s="5"/>
      <c r="N16" s="5"/>
      <c r="O16" s="5"/>
      <c r="P16" s="5"/>
    </row>
    <row r="17" spans="2:16" ht="18.75" x14ac:dyDescent="0.3">
      <c r="B17" s="7" t="s">
        <v>13</v>
      </c>
      <c r="C17" s="36">
        <v>65</v>
      </c>
      <c r="D17" s="10"/>
      <c r="E17" s="36" t="s">
        <v>11</v>
      </c>
      <c r="F17" s="11"/>
      <c r="G17" s="7">
        <v>120</v>
      </c>
      <c r="H17" s="12">
        <f t="shared" si="0"/>
        <v>0</v>
      </c>
      <c r="I17" s="13"/>
      <c r="J17" s="37">
        <f t="shared" si="1"/>
        <v>65</v>
      </c>
      <c r="K17" s="5"/>
      <c r="L17" s="5"/>
      <c r="M17" s="5"/>
      <c r="N17" s="5"/>
      <c r="O17" s="5"/>
      <c r="P17" s="5"/>
    </row>
    <row r="18" spans="2:16" ht="18.75" x14ac:dyDescent="0.3">
      <c r="B18" s="7" t="s">
        <v>14</v>
      </c>
      <c r="C18" s="36">
        <v>85</v>
      </c>
      <c r="D18" s="10"/>
      <c r="E18" s="36" t="s">
        <v>11</v>
      </c>
      <c r="F18" s="11"/>
      <c r="G18" s="7">
        <v>120</v>
      </c>
      <c r="H18" s="12">
        <f t="shared" si="0"/>
        <v>0</v>
      </c>
      <c r="I18" s="13"/>
      <c r="J18" s="37">
        <f t="shared" si="1"/>
        <v>85</v>
      </c>
      <c r="K18" s="5"/>
      <c r="L18" s="5"/>
      <c r="M18" s="5"/>
      <c r="N18" s="5"/>
      <c r="O18" s="5"/>
      <c r="P18" s="5"/>
    </row>
    <row r="19" spans="2:16" ht="18.75" x14ac:dyDescent="0.3">
      <c r="B19" s="7" t="s">
        <v>15</v>
      </c>
      <c r="C19" s="36">
        <v>96</v>
      </c>
      <c r="D19" s="10"/>
      <c r="E19" s="36" t="s">
        <v>11</v>
      </c>
      <c r="F19" s="11"/>
      <c r="G19" s="7">
        <v>120</v>
      </c>
      <c r="H19" s="12">
        <f t="shared" si="0"/>
        <v>0</v>
      </c>
      <c r="I19" s="13"/>
      <c r="J19" s="37">
        <f t="shared" si="1"/>
        <v>96</v>
      </c>
      <c r="K19" s="5"/>
      <c r="L19" s="5"/>
      <c r="M19" s="5"/>
      <c r="N19" s="5"/>
      <c r="O19" s="5"/>
      <c r="P19" s="5"/>
    </row>
    <row r="20" spans="2:16" ht="18.75" x14ac:dyDescent="0.3">
      <c r="B20" s="7" t="s">
        <v>16</v>
      </c>
      <c r="C20" s="36">
        <v>22</v>
      </c>
      <c r="D20" s="10"/>
      <c r="E20" s="36" t="s">
        <v>11</v>
      </c>
      <c r="F20" s="11"/>
      <c r="G20" s="7">
        <v>120</v>
      </c>
      <c r="H20" s="12">
        <f t="shared" si="0"/>
        <v>0</v>
      </c>
      <c r="I20" s="13"/>
      <c r="J20" s="37">
        <f t="shared" si="1"/>
        <v>22</v>
      </c>
      <c r="K20" s="5"/>
      <c r="L20" s="5"/>
      <c r="M20" s="5"/>
      <c r="N20" s="5"/>
      <c r="O20" s="5"/>
      <c r="P20" s="5"/>
    </row>
    <row r="21" spans="2:16" ht="18.75" x14ac:dyDescent="0.3">
      <c r="B21" s="7" t="s">
        <v>17</v>
      </c>
      <c r="C21" s="36">
        <v>33</v>
      </c>
      <c r="D21" s="10"/>
      <c r="E21" s="36" t="s">
        <v>11</v>
      </c>
      <c r="F21" s="11"/>
      <c r="G21" s="7">
        <v>120</v>
      </c>
      <c r="H21" s="12">
        <f t="shared" si="0"/>
        <v>0</v>
      </c>
      <c r="I21" s="13"/>
      <c r="J21" s="37">
        <f t="shared" si="1"/>
        <v>33</v>
      </c>
      <c r="K21" s="5"/>
      <c r="L21" s="5"/>
      <c r="M21" s="5"/>
      <c r="N21" s="5"/>
      <c r="O21" s="5"/>
      <c r="P21" s="5"/>
    </row>
    <row r="22" spans="2:16" ht="18.75" x14ac:dyDescent="0.3">
      <c r="B22" s="7" t="s">
        <v>18</v>
      </c>
      <c r="C22" s="36">
        <v>55</v>
      </c>
      <c r="D22" s="10"/>
      <c r="E22" s="36" t="s">
        <v>11</v>
      </c>
      <c r="F22" s="11"/>
      <c r="G22" s="7">
        <v>120</v>
      </c>
      <c r="H22" s="12">
        <f t="shared" si="0"/>
        <v>0</v>
      </c>
      <c r="I22" s="13"/>
      <c r="J22" s="37">
        <f t="shared" si="1"/>
        <v>55</v>
      </c>
      <c r="K22" s="5"/>
      <c r="L22" s="5"/>
      <c r="M22" s="5"/>
      <c r="N22" s="5"/>
      <c r="O22" s="5"/>
      <c r="P22" s="5"/>
    </row>
    <row r="23" spans="2:16" ht="15" customHeight="1" x14ac:dyDescent="0.3">
      <c r="B23" s="7" t="s">
        <v>19</v>
      </c>
      <c r="C23" s="36">
        <v>66</v>
      </c>
      <c r="D23" s="10"/>
      <c r="E23" s="36" t="s">
        <v>11</v>
      </c>
      <c r="F23" s="11"/>
      <c r="G23" s="7">
        <v>120</v>
      </c>
      <c r="H23" s="12">
        <f t="shared" si="0"/>
        <v>0</v>
      </c>
      <c r="I23" s="13"/>
      <c r="J23" s="37">
        <f t="shared" si="1"/>
        <v>66</v>
      </c>
      <c r="K23" s="5"/>
      <c r="L23" s="5"/>
      <c r="M23" s="5"/>
      <c r="N23" s="5"/>
      <c r="O23" s="5"/>
      <c r="P23" s="5"/>
    </row>
    <row r="24" spans="2:16" ht="15" customHeight="1" x14ac:dyDescent="0.3">
      <c r="B24" s="7" t="s">
        <v>20</v>
      </c>
      <c r="C24" s="36">
        <v>88</v>
      </c>
      <c r="D24" s="10"/>
      <c r="E24" s="36" t="s">
        <v>11</v>
      </c>
      <c r="F24" s="11"/>
      <c r="G24" s="7">
        <v>120</v>
      </c>
      <c r="H24" s="12">
        <f t="shared" si="0"/>
        <v>0</v>
      </c>
      <c r="I24" s="13"/>
      <c r="J24" s="37">
        <f t="shared" si="1"/>
        <v>88</v>
      </c>
      <c r="K24" s="5"/>
      <c r="L24" s="5"/>
      <c r="M24" s="5"/>
      <c r="N24" s="5"/>
      <c r="O24" s="5"/>
      <c r="P24" s="5"/>
    </row>
    <row r="25" spans="2:16" ht="18.75" x14ac:dyDescent="0.3">
      <c r="B25" s="7" t="s">
        <v>21</v>
      </c>
      <c r="C25" s="36">
        <v>99</v>
      </c>
      <c r="D25" s="10"/>
      <c r="E25" s="36" t="s">
        <v>11</v>
      </c>
      <c r="F25" s="11"/>
      <c r="G25" s="7">
        <v>120</v>
      </c>
      <c r="H25" s="12">
        <f t="shared" si="0"/>
        <v>0</v>
      </c>
      <c r="I25" s="13"/>
      <c r="J25" s="37">
        <f t="shared" si="1"/>
        <v>99</v>
      </c>
      <c r="K25" s="5"/>
      <c r="L25" s="5"/>
      <c r="M25" s="5"/>
      <c r="N25" s="5"/>
      <c r="O25" s="5"/>
      <c r="P25" s="5"/>
    </row>
    <row r="26" spans="2:16" ht="18.75" x14ac:dyDescent="0.3">
      <c r="B26" s="7"/>
      <c r="C26" s="7"/>
      <c r="D26" s="7"/>
      <c r="E26" s="7"/>
      <c r="F26" s="14"/>
      <c r="G26" s="7"/>
      <c r="H26" s="7"/>
      <c r="I26" s="7"/>
      <c r="J26" s="7"/>
      <c r="K26" s="5"/>
      <c r="L26" s="5"/>
      <c r="M26" s="5"/>
      <c r="N26" s="5"/>
      <c r="O26" s="5"/>
      <c r="P26" s="5"/>
    </row>
    <row r="27" spans="2:16" ht="18.75" x14ac:dyDescent="0.3">
      <c r="B27" s="7"/>
      <c r="C27" s="7"/>
      <c r="D27" s="7"/>
      <c r="E27" s="7"/>
      <c r="F27" s="14"/>
      <c r="G27" s="7"/>
      <c r="H27" s="7"/>
      <c r="I27" s="7"/>
      <c r="J27" s="7"/>
      <c r="K27" s="5"/>
      <c r="L27" s="5"/>
      <c r="M27" s="5"/>
      <c r="N27" s="5"/>
      <c r="O27" s="5"/>
      <c r="P27" s="5"/>
    </row>
    <row r="28" spans="2:16" ht="18.75" hidden="1" x14ac:dyDescent="0.3">
      <c r="B28" s="15" t="s">
        <v>22</v>
      </c>
      <c r="C28" s="16">
        <f>SUM($J$14:$J$25)</f>
        <v>760.33333333333337</v>
      </c>
      <c r="D28" s="17"/>
      <c r="E28" s="7"/>
      <c r="F28" s="14"/>
      <c r="G28" s="7"/>
      <c r="H28" s="7"/>
      <c r="I28" s="7"/>
      <c r="J28" s="7"/>
      <c r="K28" s="5"/>
      <c r="L28" s="5"/>
      <c r="M28" s="5"/>
      <c r="N28" s="5"/>
      <c r="O28" s="5"/>
      <c r="P28" s="5"/>
    </row>
    <row r="29" spans="2:16" ht="18.75" x14ac:dyDescent="0.3">
      <c r="B29" s="15"/>
      <c r="C29" s="16"/>
      <c r="D29" s="17"/>
      <c r="E29" s="7"/>
      <c r="F29" s="14"/>
      <c r="G29" s="7"/>
      <c r="H29" s="7"/>
      <c r="I29" s="7"/>
      <c r="J29" s="7"/>
      <c r="K29" s="5"/>
      <c r="L29" s="5"/>
      <c r="M29" s="5"/>
      <c r="N29" s="5"/>
      <c r="O29" s="5"/>
      <c r="P29" s="5"/>
    </row>
    <row r="30" spans="2:16" ht="18.75" hidden="1" x14ac:dyDescent="0.3">
      <c r="B30" s="15" t="s">
        <v>23</v>
      </c>
      <c r="C30" s="16">
        <f>C28/12</f>
        <v>63.361111111111114</v>
      </c>
      <c r="D30" s="7"/>
      <c r="E30" s="7"/>
      <c r="F30" s="14"/>
      <c r="G30" s="7"/>
      <c r="H30" s="7"/>
      <c r="I30" s="7"/>
      <c r="J30" s="7"/>
      <c r="K30" s="5"/>
      <c r="L30" s="5"/>
      <c r="M30" s="5"/>
      <c r="N30" s="5"/>
      <c r="O30" s="5"/>
      <c r="P30" s="5"/>
    </row>
    <row r="31" spans="2:16" ht="18.75" x14ac:dyDescent="0.3">
      <c r="B31" s="15"/>
      <c r="C31" s="18"/>
      <c r="D31" s="7"/>
      <c r="E31" s="7"/>
      <c r="F31" s="14"/>
      <c r="G31" s="7"/>
      <c r="H31" s="7"/>
      <c r="I31" s="7"/>
      <c r="J31" s="7"/>
      <c r="K31" s="5"/>
      <c r="L31" s="5"/>
      <c r="M31" s="5"/>
      <c r="N31" s="5"/>
      <c r="O31" s="5"/>
      <c r="P31" s="5"/>
    </row>
    <row r="32" spans="2:16" ht="18.75" x14ac:dyDescent="0.3">
      <c r="B32" s="32" t="s">
        <v>24</v>
      </c>
      <c r="C32" s="33">
        <f>ROUNDDOWN(C30,0)</f>
        <v>63</v>
      </c>
      <c r="D32" s="7"/>
      <c r="E32" s="7"/>
      <c r="F32" s="14"/>
      <c r="G32" s="7"/>
      <c r="H32" s="7"/>
      <c r="I32" s="7"/>
      <c r="J32" s="7"/>
      <c r="K32" s="5"/>
      <c r="L32" s="5"/>
      <c r="M32" s="5"/>
      <c r="N32" s="5"/>
      <c r="O32" s="5"/>
      <c r="P32" s="5"/>
    </row>
    <row r="33" spans="2:16" ht="15" customHeight="1" thickBot="1" x14ac:dyDescent="0.35">
      <c r="B33" s="2"/>
      <c r="C33" s="2"/>
      <c r="D33" s="17"/>
      <c r="E33" s="7"/>
      <c r="F33" s="14"/>
      <c r="G33" s="7"/>
      <c r="H33" s="7"/>
      <c r="I33" s="7"/>
      <c r="J33" s="7"/>
      <c r="K33" s="5"/>
      <c r="L33" s="5"/>
      <c r="M33" s="5"/>
      <c r="N33" s="5"/>
      <c r="O33" s="5"/>
      <c r="P33" s="5"/>
    </row>
    <row r="34" spans="2:16" ht="29.25" customHeight="1" thickBot="1" x14ac:dyDescent="0.35">
      <c r="B34" s="34" t="s">
        <v>25</v>
      </c>
      <c r="C34" s="35" t="str">
        <f>IFERROR(IF($C$32&gt;=$G$34,"Yes","No"),"")</f>
        <v>Yes</v>
      </c>
      <c r="D34" s="21"/>
      <c r="F34" s="14"/>
      <c r="G34" s="7">
        <f>VLOOKUP($C$10,[1]Ref!A1:B51,2,0)</f>
        <v>50</v>
      </c>
      <c r="I34" s="7"/>
      <c r="J34" s="7"/>
      <c r="K34" s="5"/>
      <c r="L34" s="5"/>
      <c r="M34" s="5"/>
      <c r="N34" s="5"/>
      <c r="O34" s="5"/>
      <c r="P34" s="5"/>
    </row>
    <row r="35" spans="2:16" ht="18.75" x14ac:dyDescent="0.3">
      <c r="B35" s="22"/>
      <c r="C35" s="23"/>
      <c r="D35" s="5"/>
      <c r="E35" s="5"/>
      <c r="F35" s="6"/>
      <c r="G35" s="7"/>
      <c r="H35" s="7"/>
      <c r="I35" s="5"/>
      <c r="J35" s="5"/>
      <c r="K35" s="5"/>
      <c r="L35" s="5"/>
      <c r="M35" s="5"/>
      <c r="N35" s="5"/>
      <c r="O35" s="5"/>
      <c r="P35" s="5"/>
    </row>
    <row r="36" spans="2:16" ht="18.75" x14ac:dyDescent="0.3">
      <c r="B36" s="5"/>
      <c r="C36" s="5"/>
      <c r="D36" s="5"/>
      <c r="E36" s="5"/>
      <c r="F36" s="6"/>
      <c r="G36" s="7"/>
      <c r="H36" s="7"/>
      <c r="I36" s="5"/>
      <c r="J36" s="5"/>
      <c r="K36" s="5"/>
      <c r="L36" s="5"/>
      <c r="M36" s="5"/>
      <c r="N36" s="5"/>
      <c r="O36" s="5"/>
      <c r="P36" s="5"/>
    </row>
    <row r="37" spans="2:16" ht="18.75" x14ac:dyDescent="0.3">
      <c r="B37" s="38" t="s">
        <v>26</v>
      </c>
      <c r="C37" s="7"/>
      <c r="D37" s="7"/>
      <c r="E37" s="7"/>
      <c r="F37" s="14"/>
      <c r="G37" s="7"/>
      <c r="H37" s="7"/>
      <c r="I37" s="7"/>
      <c r="J37" s="7"/>
      <c r="K37" s="7"/>
      <c r="L37" s="7"/>
      <c r="M37" s="7"/>
      <c r="N37" s="7"/>
      <c r="O37" s="7"/>
      <c r="P37" s="7"/>
    </row>
    <row r="38" spans="2:16" s="26" customFormat="1" ht="51.75" customHeight="1" x14ac:dyDescent="0.25">
      <c r="B38" s="39" t="s">
        <v>27</v>
      </c>
      <c r="C38" s="40" t="s">
        <v>28</v>
      </c>
      <c r="D38" s="40"/>
      <c r="E38" s="40"/>
      <c r="F38" s="40"/>
      <c r="G38" s="40"/>
      <c r="H38" s="40"/>
      <c r="I38" s="40"/>
      <c r="J38" s="40"/>
      <c r="K38" s="40"/>
      <c r="L38" s="40"/>
      <c r="M38" s="40"/>
      <c r="N38" s="40"/>
      <c r="O38" s="40"/>
      <c r="P38" s="40"/>
    </row>
    <row r="39" spans="2:16" s="26" customFormat="1" ht="72" customHeight="1" x14ac:dyDescent="0.25">
      <c r="B39" s="39" t="s">
        <v>29</v>
      </c>
      <c r="C39" s="40" t="s">
        <v>30</v>
      </c>
      <c r="D39" s="40"/>
      <c r="E39" s="40"/>
      <c r="F39" s="40"/>
      <c r="G39" s="40"/>
      <c r="H39" s="40"/>
      <c r="I39" s="40"/>
      <c r="J39" s="40"/>
      <c r="K39" s="40"/>
      <c r="L39" s="40"/>
      <c r="M39" s="40"/>
      <c r="N39" s="40"/>
      <c r="O39" s="40"/>
      <c r="P39" s="40"/>
    </row>
    <row r="40" spans="2:16" s="26" customFormat="1" ht="71.25" customHeight="1" x14ac:dyDescent="0.25">
      <c r="B40" s="39" t="s">
        <v>5</v>
      </c>
      <c r="C40" s="40" t="s">
        <v>39</v>
      </c>
      <c r="D40" s="40"/>
      <c r="E40" s="40"/>
      <c r="F40" s="40"/>
      <c r="G40" s="40"/>
      <c r="H40" s="40"/>
      <c r="I40" s="40"/>
      <c r="J40" s="40"/>
      <c r="K40" s="40"/>
      <c r="L40" s="40"/>
      <c r="M40" s="40"/>
      <c r="N40" s="40"/>
      <c r="O40" s="40"/>
      <c r="P40" s="40"/>
    </row>
    <row r="41" spans="2:16" s="26" customFormat="1" ht="99" customHeight="1" x14ac:dyDescent="0.25">
      <c r="B41" s="39" t="s">
        <v>32</v>
      </c>
      <c r="C41" s="40" t="s">
        <v>33</v>
      </c>
      <c r="D41" s="40"/>
      <c r="E41" s="40"/>
      <c r="F41" s="40"/>
      <c r="G41" s="40"/>
      <c r="H41" s="40"/>
      <c r="I41" s="40"/>
      <c r="J41" s="40"/>
      <c r="K41" s="40"/>
      <c r="L41" s="40"/>
      <c r="M41" s="40"/>
      <c r="N41" s="40"/>
      <c r="O41" s="40"/>
      <c r="P41" s="40"/>
    </row>
    <row r="42" spans="2:16" ht="18.75" x14ac:dyDescent="0.3">
      <c r="B42" s="5"/>
      <c r="C42" s="5"/>
      <c r="D42" s="5"/>
      <c r="E42" s="5"/>
      <c r="F42" s="6"/>
      <c r="G42" s="5"/>
      <c r="H42" s="5"/>
      <c r="I42" s="5"/>
      <c r="J42" s="5"/>
      <c r="K42" s="5"/>
      <c r="L42" s="5"/>
      <c r="M42" s="5"/>
      <c r="N42" s="5"/>
      <c r="O42" s="5"/>
      <c r="P42" s="5"/>
    </row>
    <row r="43" spans="2:16" ht="18.75" x14ac:dyDescent="0.3">
      <c r="B43" s="5"/>
      <c r="C43" s="5"/>
      <c r="D43" s="5"/>
      <c r="E43" s="5"/>
      <c r="F43" s="6"/>
      <c r="G43" s="5"/>
      <c r="H43" s="5"/>
      <c r="I43" s="5"/>
      <c r="J43" s="5"/>
      <c r="K43" s="5"/>
      <c r="L43" s="5"/>
      <c r="M43" s="5"/>
      <c r="N43" s="5"/>
      <c r="O43" s="5"/>
      <c r="P43" s="5"/>
    </row>
    <row r="44" spans="2:16" ht="18.75" x14ac:dyDescent="0.3">
      <c r="B44" s="5"/>
      <c r="C44" s="5"/>
      <c r="D44" s="5"/>
      <c r="E44" s="5"/>
      <c r="F44" s="6"/>
      <c r="G44" s="5"/>
      <c r="H44" s="5"/>
      <c r="I44" s="5"/>
      <c r="J44" s="5"/>
      <c r="K44" s="5"/>
      <c r="L44" s="5"/>
      <c r="M44" s="5"/>
      <c r="N44" s="5"/>
      <c r="O44" s="5"/>
      <c r="P44" s="5"/>
    </row>
    <row r="45" spans="2:16" ht="18.75" x14ac:dyDescent="0.3">
      <c r="B45" s="5"/>
      <c r="C45" s="5"/>
      <c r="D45" s="5"/>
      <c r="E45" s="5"/>
      <c r="F45" s="6"/>
      <c r="G45" s="5"/>
      <c r="H45" s="5"/>
      <c r="I45" s="5"/>
      <c r="J45" s="5"/>
      <c r="K45" s="5"/>
      <c r="L45" s="5"/>
      <c r="M45" s="5"/>
      <c r="N45" s="5"/>
      <c r="O45" s="5"/>
      <c r="P45" s="5"/>
    </row>
    <row r="46" spans="2:16" ht="18.75" x14ac:dyDescent="0.3">
      <c r="B46" s="5"/>
      <c r="C46" s="5"/>
      <c r="D46" s="5"/>
      <c r="E46" s="5"/>
      <c r="F46" s="6"/>
      <c r="G46" s="5"/>
      <c r="H46" s="5"/>
      <c r="I46" s="5"/>
      <c r="J46" s="5"/>
      <c r="K46" s="5"/>
      <c r="L46" s="5"/>
      <c r="M46" s="5"/>
      <c r="N46" s="5"/>
      <c r="O46" s="5"/>
      <c r="P46" s="5"/>
    </row>
  </sheetData>
  <mergeCells count="13">
    <mergeCell ref="C38:P38"/>
    <mergeCell ref="C39:P39"/>
    <mergeCell ref="C40:P40"/>
    <mergeCell ref="C41:P41"/>
    <mergeCell ref="C2:J2"/>
    <mergeCell ref="B6:J6"/>
    <mergeCell ref="B8:J8"/>
    <mergeCell ref="C12:C13"/>
    <mergeCell ref="D12:D13"/>
    <mergeCell ref="E12:E13"/>
    <mergeCell ref="G12:G13"/>
    <mergeCell ref="H12:H13"/>
    <mergeCell ref="J12:J13"/>
  </mergeCells>
  <conditionalFormatting sqref="J14:J25">
    <cfRule type="cellIs" dxfId="1" priority="1" operator="equal">
      <formula>0</formula>
    </cfRule>
  </conditionalFormatting>
  <dataValidations count="1">
    <dataValidation allowBlank="1" showInputMessage="1" showErrorMessage="1" sqref="D10" xr:uid="{E5B70073-232C-4AE2-B747-C82AC72045BA}"/>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FAB64-22BB-4947-AFC9-5473550C82EF}">
  <dimension ref="B2:P46"/>
  <sheetViews>
    <sheetView showGridLines="0" workbookViewId="0">
      <selection activeCell="B4" sqref="B4"/>
    </sheetView>
  </sheetViews>
  <sheetFormatPr defaultColWidth="8.85546875" defaultRowHeight="15" x14ac:dyDescent="0.25"/>
  <cols>
    <col min="1" max="1" width="7.42578125" customWidth="1"/>
    <col min="2" max="2" width="33" customWidth="1"/>
    <col min="3" max="3" width="14.7109375" customWidth="1"/>
    <col min="4" max="4" width="2.140625" customWidth="1"/>
    <col min="5" max="5" width="15.42578125" customWidth="1"/>
    <col min="6" max="6" width="3.28515625" style="2" customWidth="1"/>
    <col min="7" max="7" width="36" hidden="1" customWidth="1"/>
    <col min="8" max="8" width="23.85546875" customWidth="1"/>
    <col min="9" max="9" width="3.28515625" customWidth="1"/>
    <col min="10" max="10" width="22" bestFit="1" customWidth="1"/>
  </cols>
  <sheetData>
    <row r="2" spans="2:16" ht="72" customHeight="1" x14ac:dyDescent="0.5">
      <c r="C2" s="50" t="s">
        <v>35</v>
      </c>
      <c r="D2" s="51"/>
      <c r="E2" s="51"/>
      <c r="F2" s="51"/>
      <c r="G2" s="51"/>
      <c r="H2" s="51"/>
      <c r="I2" s="51"/>
      <c r="J2" s="51"/>
    </row>
    <row r="3" spans="2:16" ht="33.75" x14ac:dyDescent="0.5">
      <c r="C3" s="1"/>
      <c r="D3" s="1"/>
    </row>
    <row r="5" spans="2:16" ht="18.75" x14ac:dyDescent="0.3">
      <c r="B5" s="3"/>
    </row>
    <row r="6" spans="2:16" ht="39" customHeight="1" x14ac:dyDescent="0.3">
      <c r="B6" s="43" t="s">
        <v>36</v>
      </c>
      <c r="C6" s="43"/>
      <c r="D6" s="43"/>
      <c r="E6" s="43"/>
      <c r="F6" s="43"/>
      <c r="G6" s="43"/>
      <c r="H6" s="43"/>
      <c r="I6" s="43"/>
      <c r="J6" s="43"/>
      <c r="K6" s="5"/>
      <c r="L6" s="5"/>
      <c r="M6" s="5"/>
      <c r="N6" s="5"/>
      <c r="O6" s="5"/>
      <c r="P6" s="5"/>
    </row>
    <row r="7" spans="2:16" ht="19.5" customHeight="1" x14ac:dyDescent="0.3">
      <c r="B7" s="28"/>
      <c r="C7" s="28"/>
      <c r="D7" s="28"/>
      <c r="E7" s="28"/>
      <c r="F7" s="28"/>
      <c r="G7" s="28"/>
      <c r="H7" s="28"/>
      <c r="I7" s="28"/>
      <c r="J7" s="28"/>
      <c r="K7" s="5"/>
      <c r="L7" s="5"/>
      <c r="M7" s="5"/>
      <c r="N7" s="5"/>
      <c r="O7" s="5"/>
      <c r="P7" s="5"/>
    </row>
    <row r="8" spans="2:16" ht="18.75" x14ac:dyDescent="0.3">
      <c r="B8" s="44" t="s">
        <v>37</v>
      </c>
      <c r="C8" s="44"/>
      <c r="D8" s="44"/>
      <c r="E8" s="44"/>
      <c r="F8" s="44"/>
      <c r="G8" s="44"/>
      <c r="H8" s="44"/>
      <c r="I8" s="44"/>
      <c r="J8" s="44"/>
      <c r="K8" s="5"/>
      <c r="L8" s="5"/>
      <c r="M8" s="5"/>
      <c r="N8" s="5"/>
      <c r="O8" s="5"/>
      <c r="P8" s="5"/>
    </row>
    <row r="9" spans="2:16" ht="15" customHeight="1" thickBot="1" x14ac:dyDescent="0.35">
      <c r="B9" s="5"/>
      <c r="C9" s="5"/>
      <c r="D9" s="5"/>
      <c r="E9" s="5"/>
      <c r="F9" s="6"/>
      <c r="G9" s="5"/>
      <c r="H9" s="5"/>
      <c r="I9" s="5"/>
      <c r="J9" s="5"/>
      <c r="K9" s="5"/>
      <c r="L9" s="5"/>
      <c r="M9" s="5"/>
      <c r="N9" s="5"/>
      <c r="O9" s="5"/>
      <c r="P9" s="5"/>
    </row>
    <row r="10" spans="2:16" ht="22.5" customHeight="1" thickBot="1" x14ac:dyDescent="0.35">
      <c r="B10" s="29" t="s">
        <v>1</v>
      </c>
      <c r="C10" s="30" t="s">
        <v>2</v>
      </c>
      <c r="D10" s="5"/>
      <c r="E10" s="31" t="s">
        <v>3</v>
      </c>
      <c r="F10" s="6"/>
      <c r="G10" s="5"/>
      <c r="H10" s="5"/>
      <c r="I10" s="5"/>
      <c r="J10" s="5"/>
      <c r="K10" s="5"/>
      <c r="L10" s="5"/>
      <c r="M10" s="5"/>
      <c r="N10" s="5"/>
      <c r="O10" s="5"/>
      <c r="P10" s="5"/>
    </row>
    <row r="11" spans="2:16" ht="15" customHeight="1" x14ac:dyDescent="0.3">
      <c r="B11" s="5"/>
      <c r="C11" s="5"/>
      <c r="D11" s="5"/>
      <c r="E11" s="5"/>
      <c r="F11" s="6"/>
      <c r="G11" s="5"/>
      <c r="H11" s="5"/>
      <c r="I11" s="5"/>
      <c r="J11" s="5"/>
      <c r="K11" s="5"/>
      <c r="L11" s="5"/>
      <c r="M11" s="5"/>
      <c r="N11" s="5"/>
      <c r="O11" s="5"/>
      <c r="P11" s="5"/>
    </row>
    <row r="12" spans="2:16" ht="15" customHeight="1" x14ac:dyDescent="0.3">
      <c r="B12" s="7"/>
      <c r="C12" s="45" t="s">
        <v>4</v>
      </c>
      <c r="D12" s="47"/>
      <c r="E12" s="45" t="s">
        <v>5</v>
      </c>
      <c r="F12" s="8"/>
      <c r="G12" s="48" t="s">
        <v>6</v>
      </c>
      <c r="H12" s="45" t="s">
        <v>7</v>
      </c>
      <c r="I12" s="9"/>
      <c r="J12" s="45" t="s">
        <v>8</v>
      </c>
      <c r="K12" s="5"/>
      <c r="L12" s="5"/>
      <c r="M12" s="5"/>
      <c r="N12" s="5"/>
      <c r="O12" s="5"/>
      <c r="P12" s="5"/>
    </row>
    <row r="13" spans="2:16" ht="39" customHeight="1" thickBot="1" x14ac:dyDescent="0.35">
      <c r="C13" s="46"/>
      <c r="D13" s="47"/>
      <c r="E13" s="46"/>
      <c r="F13" s="8"/>
      <c r="G13" s="48"/>
      <c r="H13" s="46"/>
      <c r="I13" s="9"/>
      <c r="J13" s="46"/>
      <c r="K13" s="5"/>
      <c r="L13" s="5"/>
      <c r="M13" s="5"/>
      <c r="N13" s="5"/>
      <c r="O13" s="5"/>
      <c r="P13" s="5"/>
    </row>
    <row r="14" spans="2:16" ht="18.75" x14ac:dyDescent="0.3">
      <c r="B14" s="7" t="s">
        <v>9</v>
      </c>
      <c r="C14" s="36" t="s">
        <v>11</v>
      </c>
      <c r="D14" s="10"/>
      <c r="E14" s="36" t="s">
        <v>11</v>
      </c>
      <c r="F14" s="11"/>
      <c r="G14" s="7">
        <v>120</v>
      </c>
      <c r="H14" s="12">
        <f t="shared" ref="H14:H25" si="0">IFERROR(E14/G14,0)</f>
        <v>0</v>
      </c>
      <c r="I14" s="13"/>
      <c r="J14" s="37">
        <f>IFERROR(C14+H14,0)</f>
        <v>0</v>
      </c>
      <c r="K14" s="5"/>
      <c r="L14" s="5"/>
      <c r="M14" s="5"/>
      <c r="N14" s="5"/>
      <c r="O14" s="5"/>
      <c r="P14" s="5"/>
    </row>
    <row r="15" spans="2:16" ht="18.75" x14ac:dyDescent="0.3">
      <c r="B15" s="7" t="s">
        <v>10</v>
      </c>
      <c r="C15" s="36" t="s">
        <v>11</v>
      </c>
      <c r="D15" s="10"/>
      <c r="E15" s="36" t="s">
        <v>11</v>
      </c>
      <c r="F15" s="11"/>
      <c r="G15" s="7">
        <v>120</v>
      </c>
      <c r="H15" s="12">
        <f t="shared" si="0"/>
        <v>0</v>
      </c>
      <c r="I15" s="13"/>
      <c r="J15" s="37">
        <f t="shared" ref="J15:J25" si="1">IFERROR(C15+H15,0)</f>
        <v>0</v>
      </c>
      <c r="K15" s="5"/>
      <c r="L15" s="5"/>
      <c r="M15" s="5"/>
      <c r="N15" s="5"/>
      <c r="O15" s="5"/>
      <c r="P15" s="5"/>
    </row>
    <row r="16" spans="2:16" ht="18.75" x14ac:dyDescent="0.3">
      <c r="B16" s="7" t="s">
        <v>12</v>
      </c>
      <c r="C16" s="36" t="s">
        <v>11</v>
      </c>
      <c r="D16" s="10"/>
      <c r="E16" s="36" t="s">
        <v>11</v>
      </c>
      <c r="F16" s="11"/>
      <c r="G16" s="7">
        <v>120</v>
      </c>
      <c r="H16" s="12">
        <f t="shared" si="0"/>
        <v>0</v>
      </c>
      <c r="I16" s="13"/>
      <c r="J16" s="37">
        <f t="shared" si="1"/>
        <v>0</v>
      </c>
      <c r="K16" s="5"/>
      <c r="L16" s="5"/>
      <c r="M16" s="5"/>
      <c r="N16" s="5"/>
      <c r="O16" s="5"/>
      <c r="P16" s="5"/>
    </row>
    <row r="17" spans="2:16" ht="18.75" x14ac:dyDescent="0.3">
      <c r="B17" s="7" t="s">
        <v>13</v>
      </c>
      <c r="C17" s="36" t="s">
        <v>11</v>
      </c>
      <c r="D17" s="10"/>
      <c r="E17" s="36" t="s">
        <v>11</v>
      </c>
      <c r="F17" s="11"/>
      <c r="G17" s="7">
        <v>120</v>
      </c>
      <c r="H17" s="12">
        <f t="shared" si="0"/>
        <v>0</v>
      </c>
      <c r="I17" s="13"/>
      <c r="J17" s="37">
        <f t="shared" si="1"/>
        <v>0</v>
      </c>
      <c r="K17" s="5"/>
      <c r="L17" s="5"/>
      <c r="M17" s="5"/>
      <c r="N17" s="5"/>
      <c r="O17" s="5"/>
      <c r="P17" s="5"/>
    </row>
    <row r="18" spans="2:16" ht="18.75" x14ac:dyDescent="0.3">
      <c r="B18" s="7" t="s">
        <v>14</v>
      </c>
      <c r="C18" s="36" t="s">
        <v>11</v>
      </c>
      <c r="D18" s="10"/>
      <c r="E18" s="36" t="s">
        <v>11</v>
      </c>
      <c r="F18" s="11"/>
      <c r="G18" s="7">
        <v>120</v>
      </c>
      <c r="H18" s="12">
        <f t="shared" si="0"/>
        <v>0</v>
      </c>
      <c r="I18" s="13"/>
      <c r="J18" s="37">
        <f t="shared" si="1"/>
        <v>0</v>
      </c>
      <c r="K18" s="5"/>
      <c r="L18" s="5"/>
      <c r="M18" s="5"/>
      <c r="N18" s="5"/>
      <c r="O18" s="5"/>
      <c r="P18" s="5"/>
    </row>
    <row r="19" spans="2:16" ht="18.75" x14ac:dyDescent="0.3">
      <c r="B19" s="7" t="s">
        <v>15</v>
      </c>
      <c r="C19" s="36" t="s">
        <v>11</v>
      </c>
      <c r="D19" s="10"/>
      <c r="E19" s="36" t="s">
        <v>11</v>
      </c>
      <c r="F19" s="11"/>
      <c r="G19" s="7">
        <v>120</v>
      </c>
      <c r="H19" s="12">
        <f t="shared" si="0"/>
        <v>0</v>
      </c>
      <c r="I19" s="13"/>
      <c r="J19" s="37">
        <f t="shared" si="1"/>
        <v>0</v>
      </c>
      <c r="K19" s="5"/>
      <c r="L19" s="5"/>
      <c r="M19" s="5"/>
      <c r="N19" s="5"/>
      <c r="O19" s="5"/>
      <c r="P19" s="5"/>
    </row>
    <row r="20" spans="2:16" ht="18.75" x14ac:dyDescent="0.3">
      <c r="B20" s="7" t="s">
        <v>16</v>
      </c>
      <c r="C20" s="36" t="s">
        <v>11</v>
      </c>
      <c r="D20" s="10"/>
      <c r="E20" s="36" t="s">
        <v>11</v>
      </c>
      <c r="F20" s="11"/>
      <c r="G20" s="7">
        <v>120</v>
      </c>
      <c r="H20" s="12">
        <f t="shared" si="0"/>
        <v>0</v>
      </c>
      <c r="I20" s="13"/>
      <c r="J20" s="37">
        <f t="shared" si="1"/>
        <v>0</v>
      </c>
      <c r="K20" s="5"/>
      <c r="L20" s="5"/>
      <c r="M20" s="5"/>
      <c r="N20" s="5"/>
      <c r="O20" s="5"/>
      <c r="P20" s="5"/>
    </row>
    <row r="21" spans="2:16" ht="18.75" x14ac:dyDescent="0.3">
      <c r="B21" s="7" t="s">
        <v>17</v>
      </c>
      <c r="C21" s="36" t="s">
        <v>11</v>
      </c>
      <c r="D21" s="10"/>
      <c r="E21" s="36" t="s">
        <v>11</v>
      </c>
      <c r="F21" s="11"/>
      <c r="G21" s="7">
        <v>120</v>
      </c>
      <c r="H21" s="12">
        <f t="shared" si="0"/>
        <v>0</v>
      </c>
      <c r="I21" s="13"/>
      <c r="J21" s="37">
        <f t="shared" si="1"/>
        <v>0</v>
      </c>
      <c r="K21" s="5"/>
      <c r="L21" s="5"/>
      <c r="M21" s="5"/>
      <c r="N21" s="5"/>
      <c r="O21" s="5"/>
      <c r="P21" s="5"/>
    </row>
    <row r="22" spans="2:16" ht="18.75" x14ac:dyDescent="0.3">
      <c r="B22" s="7" t="s">
        <v>18</v>
      </c>
      <c r="C22" s="36" t="s">
        <v>11</v>
      </c>
      <c r="D22" s="10"/>
      <c r="E22" s="36" t="s">
        <v>11</v>
      </c>
      <c r="F22" s="11"/>
      <c r="G22" s="7">
        <v>120</v>
      </c>
      <c r="H22" s="12">
        <f t="shared" si="0"/>
        <v>0</v>
      </c>
      <c r="I22" s="13"/>
      <c r="J22" s="37">
        <f t="shared" si="1"/>
        <v>0</v>
      </c>
      <c r="K22" s="5"/>
      <c r="L22" s="5"/>
      <c r="M22" s="5"/>
      <c r="N22" s="5"/>
      <c r="O22" s="5"/>
      <c r="P22" s="5"/>
    </row>
    <row r="23" spans="2:16" ht="15" customHeight="1" x14ac:dyDescent="0.3">
      <c r="B23" s="7" t="s">
        <v>19</v>
      </c>
      <c r="C23" s="36" t="s">
        <v>11</v>
      </c>
      <c r="D23" s="10"/>
      <c r="E23" s="36" t="s">
        <v>11</v>
      </c>
      <c r="F23" s="11"/>
      <c r="G23" s="7">
        <v>120</v>
      </c>
      <c r="H23" s="12">
        <f t="shared" si="0"/>
        <v>0</v>
      </c>
      <c r="I23" s="13"/>
      <c r="J23" s="37">
        <f t="shared" si="1"/>
        <v>0</v>
      </c>
      <c r="K23" s="5"/>
      <c r="L23" s="5"/>
      <c r="M23" s="5"/>
      <c r="N23" s="5"/>
      <c r="O23" s="5"/>
      <c r="P23" s="5"/>
    </row>
    <row r="24" spans="2:16" ht="15" customHeight="1" x14ac:dyDescent="0.3">
      <c r="B24" s="7" t="s">
        <v>20</v>
      </c>
      <c r="C24" s="36" t="s">
        <v>11</v>
      </c>
      <c r="D24" s="10"/>
      <c r="E24" s="36" t="s">
        <v>11</v>
      </c>
      <c r="F24" s="11"/>
      <c r="G24" s="7">
        <v>120</v>
      </c>
      <c r="H24" s="12">
        <f t="shared" si="0"/>
        <v>0</v>
      </c>
      <c r="I24" s="13"/>
      <c r="J24" s="37">
        <f t="shared" si="1"/>
        <v>0</v>
      </c>
      <c r="K24" s="5"/>
      <c r="L24" s="5"/>
      <c r="M24" s="5"/>
      <c r="N24" s="5"/>
      <c r="O24" s="5"/>
      <c r="P24" s="5"/>
    </row>
    <row r="25" spans="2:16" ht="18.75" x14ac:dyDescent="0.3">
      <c r="B25" s="7" t="s">
        <v>21</v>
      </c>
      <c r="C25" s="36" t="s">
        <v>11</v>
      </c>
      <c r="D25" s="10"/>
      <c r="E25" s="36" t="s">
        <v>11</v>
      </c>
      <c r="F25" s="11"/>
      <c r="G25" s="7">
        <v>120</v>
      </c>
      <c r="H25" s="12">
        <f t="shared" si="0"/>
        <v>0</v>
      </c>
      <c r="I25" s="13"/>
      <c r="J25" s="37">
        <f t="shared" si="1"/>
        <v>0</v>
      </c>
      <c r="K25" s="5"/>
      <c r="L25" s="5"/>
      <c r="M25" s="5"/>
      <c r="N25" s="5"/>
      <c r="O25" s="5"/>
      <c r="P25" s="5"/>
    </row>
    <row r="26" spans="2:16" ht="18.75" x14ac:dyDescent="0.3">
      <c r="B26" s="7"/>
      <c r="C26" s="7"/>
      <c r="D26" s="7"/>
      <c r="E26" s="7"/>
      <c r="F26" s="14"/>
      <c r="G26" s="7"/>
      <c r="H26" s="7"/>
      <c r="I26" s="7"/>
      <c r="J26" s="7"/>
      <c r="K26" s="5"/>
      <c r="L26" s="5"/>
      <c r="M26" s="5"/>
      <c r="N26" s="5"/>
      <c r="O26" s="5"/>
      <c r="P26" s="5"/>
    </row>
    <row r="27" spans="2:16" ht="18.75" x14ac:dyDescent="0.3">
      <c r="B27" s="7"/>
      <c r="C27" s="7"/>
      <c r="D27" s="7"/>
      <c r="E27" s="7"/>
      <c r="F27" s="14"/>
      <c r="G27" s="7"/>
      <c r="H27" s="7"/>
      <c r="I27" s="7"/>
      <c r="J27" s="7"/>
      <c r="K27" s="5"/>
      <c r="L27" s="5"/>
      <c r="M27" s="5"/>
      <c r="N27" s="5"/>
      <c r="O27" s="5"/>
      <c r="P27" s="5"/>
    </row>
    <row r="28" spans="2:16" ht="18.75" x14ac:dyDescent="0.3">
      <c r="B28" s="15" t="s">
        <v>34</v>
      </c>
      <c r="C28" s="16">
        <f>SUM($J$14:$J$25)</f>
        <v>0</v>
      </c>
      <c r="D28" s="17"/>
      <c r="E28" s="7"/>
      <c r="F28" s="14"/>
      <c r="G28" s="7"/>
      <c r="H28" s="7"/>
      <c r="I28" s="7"/>
      <c r="J28" s="7"/>
      <c r="K28" s="5"/>
      <c r="L28" s="5"/>
      <c r="M28" s="5"/>
      <c r="N28" s="5"/>
      <c r="O28" s="5"/>
      <c r="P28" s="5"/>
    </row>
    <row r="29" spans="2:16" ht="18.75" x14ac:dyDescent="0.3">
      <c r="B29" s="15"/>
      <c r="C29" s="16"/>
      <c r="D29" s="17"/>
      <c r="E29" s="7"/>
      <c r="F29" s="14"/>
      <c r="G29" s="7"/>
      <c r="H29" s="7"/>
      <c r="I29" s="7"/>
      <c r="J29" s="7"/>
      <c r="K29" s="5"/>
      <c r="L29" s="5"/>
      <c r="M29" s="5"/>
      <c r="N29" s="5"/>
      <c r="O29" s="5"/>
      <c r="P29" s="5"/>
    </row>
    <row r="30" spans="2:16" ht="18.75" x14ac:dyDescent="0.3">
      <c r="B30" s="15" t="s">
        <v>23</v>
      </c>
      <c r="C30" s="16">
        <f>C28/12</f>
        <v>0</v>
      </c>
      <c r="D30" s="7"/>
      <c r="E30" s="7"/>
      <c r="F30" s="14"/>
      <c r="G30" s="7"/>
      <c r="H30" s="7"/>
      <c r="I30" s="7"/>
      <c r="J30" s="7"/>
      <c r="K30" s="5"/>
      <c r="L30" s="5"/>
      <c r="M30" s="5"/>
      <c r="N30" s="5"/>
      <c r="O30" s="5"/>
      <c r="P30" s="5"/>
    </row>
    <row r="31" spans="2:16" ht="18.75" x14ac:dyDescent="0.3">
      <c r="B31" s="15"/>
      <c r="C31" s="18"/>
      <c r="D31" s="7"/>
      <c r="E31" s="7"/>
      <c r="F31" s="14"/>
      <c r="G31" s="7"/>
      <c r="H31" s="7"/>
      <c r="I31" s="7"/>
      <c r="J31" s="7"/>
      <c r="K31" s="5"/>
      <c r="L31" s="5"/>
      <c r="M31" s="5"/>
      <c r="N31" s="5"/>
      <c r="O31" s="5"/>
      <c r="P31" s="5"/>
    </row>
    <row r="32" spans="2:16" ht="18.75" x14ac:dyDescent="0.3">
      <c r="B32" s="15" t="s">
        <v>24</v>
      </c>
      <c r="C32" s="19">
        <f>ROUNDDOWN(C30,0)</f>
        <v>0</v>
      </c>
      <c r="D32" s="7"/>
      <c r="E32" s="7"/>
      <c r="F32" s="14"/>
      <c r="G32" s="7"/>
      <c r="H32" s="7"/>
      <c r="I32" s="7"/>
      <c r="J32" s="7"/>
      <c r="K32" s="5"/>
      <c r="L32" s="5"/>
      <c r="M32" s="5"/>
      <c r="N32" s="5"/>
      <c r="O32" s="5"/>
      <c r="P32" s="5"/>
    </row>
    <row r="33" spans="2:16" ht="15" customHeight="1" thickBot="1" x14ac:dyDescent="0.35">
      <c r="B33" s="2"/>
      <c r="C33" s="2"/>
      <c r="D33" s="17"/>
      <c r="E33" s="7"/>
      <c r="F33" s="14"/>
      <c r="G33" s="7"/>
      <c r="H33" s="7"/>
      <c r="I33" s="7"/>
      <c r="J33" s="7"/>
      <c r="K33" s="5"/>
      <c r="L33" s="5"/>
      <c r="M33" s="5"/>
      <c r="N33" s="5"/>
      <c r="O33" s="5"/>
      <c r="P33" s="5"/>
    </row>
    <row r="34" spans="2:16" ht="29.25" customHeight="1" thickBot="1" x14ac:dyDescent="0.35">
      <c r="B34" s="20" t="s">
        <v>25</v>
      </c>
      <c r="C34" s="27" t="str">
        <f>IFERROR(IF($C$32&gt;=$G$34,"Yes","No"),"")</f>
        <v>No</v>
      </c>
      <c r="D34" s="21"/>
      <c r="F34" s="14"/>
      <c r="G34" s="7">
        <f>VLOOKUP($C$10,[2]Ref!A1:B51,2,0)</f>
        <v>50</v>
      </c>
      <c r="I34" s="7"/>
      <c r="J34" s="7"/>
      <c r="K34" s="5"/>
      <c r="L34" s="5"/>
      <c r="M34" s="5"/>
      <c r="N34" s="5"/>
      <c r="O34" s="5"/>
      <c r="P34" s="5"/>
    </row>
    <row r="35" spans="2:16" ht="18.75" x14ac:dyDescent="0.3">
      <c r="B35" s="22"/>
      <c r="C35" s="23"/>
      <c r="D35" s="5"/>
      <c r="E35" s="5"/>
      <c r="F35" s="6"/>
      <c r="G35" s="7"/>
      <c r="H35" s="7"/>
      <c r="I35" s="5"/>
      <c r="J35" s="5"/>
      <c r="K35" s="5"/>
      <c r="L35" s="5"/>
      <c r="M35" s="5"/>
      <c r="N35" s="5"/>
      <c r="O35" s="5"/>
      <c r="P35" s="5"/>
    </row>
    <row r="36" spans="2:16" ht="18.75" x14ac:dyDescent="0.3">
      <c r="B36" s="5"/>
      <c r="C36" s="5"/>
      <c r="D36" s="5"/>
      <c r="E36" s="5"/>
      <c r="F36" s="6"/>
      <c r="G36" s="7"/>
      <c r="H36" s="7"/>
      <c r="I36" s="5"/>
      <c r="J36" s="5"/>
      <c r="K36" s="5"/>
      <c r="L36" s="5"/>
      <c r="M36" s="5"/>
      <c r="N36" s="5"/>
      <c r="O36" s="5"/>
      <c r="P36" s="5"/>
    </row>
    <row r="37" spans="2:16" ht="18.75" x14ac:dyDescent="0.3">
      <c r="B37" s="24" t="s">
        <v>26</v>
      </c>
      <c r="C37" s="7"/>
      <c r="D37" s="7"/>
      <c r="E37" s="7"/>
      <c r="F37" s="14"/>
      <c r="G37" s="7"/>
      <c r="H37" s="7"/>
      <c r="I37" s="7"/>
      <c r="J37" s="7"/>
      <c r="K37" s="7"/>
      <c r="L37" s="7"/>
      <c r="M37" s="7"/>
      <c r="N37" s="7"/>
      <c r="O37" s="7"/>
      <c r="P37" s="7"/>
    </row>
    <row r="38" spans="2:16" s="26" customFormat="1" ht="51.75" customHeight="1" x14ac:dyDescent="0.25">
      <c r="B38" s="25" t="s">
        <v>27</v>
      </c>
      <c r="C38" s="49" t="s">
        <v>28</v>
      </c>
      <c r="D38" s="49"/>
      <c r="E38" s="49"/>
      <c r="F38" s="49"/>
      <c r="G38" s="49"/>
      <c r="H38" s="49"/>
      <c r="I38" s="49"/>
      <c r="J38" s="49"/>
      <c r="K38" s="49"/>
      <c r="L38" s="49"/>
      <c r="M38" s="49"/>
      <c r="N38" s="49"/>
      <c r="O38" s="49"/>
      <c r="P38" s="49"/>
    </row>
    <row r="39" spans="2:16" s="26" customFormat="1" ht="72" customHeight="1" x14ac:dyDescent="0.25">
      <c r="B39" s="25" t="s">
        <v>29</v>
      </c>
      <c r="C39" s="49" t="s">
        <v>30</v>
      </c>
      <c r="D39" s="49"/>
      <c r="E39" s="49"/>
      <c r="F39" s="49"/>
      <c r="G39" s="49"/>
      <c r="H39" s="49"/>
      <c r="I39" s="49"/>
      <c r="J39" s="49"/>
      <c r="K39" s="49"/>
      <c r="L39" s="49"/>
      <c r="M39" s="49"/>
      <c r="N39" s="49"/>
      <c r="O39" s="49"/>
      <c r="P39" s="49"/>
    </row>
    <row r="40" spans="2:16" s="26" customFormat="1" ht="71.25" customHeight="1" x14ac:dyDescent="0.25">
      <c r="B40" s="25" t="s">
        <v>5</v>
      </c>
      <c r="C40" s="49" t="s">
        <v>31</v>
      </c>
      <c r="D40" s="49"/>
      <c r="E40" s="49"/>
      <c r="F40" s="49"/>
      <c r="G40" s="49"/>
      <c r="H40" s="49"/>
      <c r="I40" s="49"/>
      <c r="J40" s="49"/>
      <c r="K40" s="49"/>
      <c r="L40" s="49"/>
      <c r="M40" s="49"/>
      <c r="N40" s="49"/>
      <c r="O40" s="49"/>
      <c r="P40" s="49"/>
    </row>
    <row r="41" spans="2:16" s="26" customFormat="1" ht="61.5" customHeight="1" x14ac:dyDescent="0.25">
      <c r="B41" s="25" t="s">
        <v>32</v>
      </c>
      <c r="C41" s="40" t="s">
        <v>33</v>
      </c>
      <c r="D41" s="40"/>
      <c r="E41" s="40"/>
      <c r="F41" s="40"/>
      <c r="G41" s="40"/>
      <c r="H41" s="40"/>
      <c r="I41" s="40"/>
      <c r="J41" s="40"/>
      <c r="K41" s="40"/>
      <c r="L41" s="40"/>
      <c r="M41" s="40"/>
      <c r="N41" s="40"/>
      <c r="O41" s="40"/>
      <c r="P41" s="40"/>
    </row>
    <row r="42" spans="2:16" ht="18.75" x14ac:dyDescent="0.3">
      <c r="B42" s="5"/>
      <c r="C42" s="5"/>
      <c r="D42" s="5"/>
      <c r="E42" s="5"/>
      <c r="F42" s="6"/>
      <c r="G42" s="5"/>
      <c r="H42" s="5"/>
      <c r="I42" s="5"/>
      <c r="J42" s="5"/>
      <c r="K42" s="5"/>
      <c r="L42" s="5"/>
      <c r="M42" s="5"/>
      <c r="N42" s="5"/>
      <c r="O42" s="5"/>
      <c r="P42" s="5"/>
    </row>
    <row r="43" spans="2:16" ht="18.75" x14ac:dyDescent="0.3">
      <c r="B43" s="5"/>
      <c r="C43" s="5"/>
      <c r="D43" s="5"/>
      <c r="E43" s="5"/>
      <c r="F43" s="6"/>
      <c r="G43" s="5"/>
      <c r="H43" s="5"/>
      <c r="I43" s="5"/>
      <c r="J43" s="5"/>
      <c r="K43" s="5"/>
      <c r="L43" s="5"/>
      <c r="M43" s="5"/>
      <c r="N43" s="5"/>
      <c r="O43" s="5"/>
      <c r="P43" s="5"/>
    </row>
    <row r="44" spans="2:16" ht="18.75" x14ac:dyDescent="0.3">
      <c r="B44" s="5"/>
      <c r="C44" s="5"/>
      <c r="D44" s="5"/>
      <c r="E44" s="5"/>
      <c r="F44" s="6"/>
      <c r="G44" s="5"/>
      <c r="H44" s="5"/>
      <c r="I44" s="5"/>
      <c r="J44" s="5"/>
      <c r="K44" s="5"/>
      <c r="L44" s="5"/>
      <c r="M44" s="5"/>
      <c r="N44" s="5"/>
      <c r="O44" s="5"/>
      <c r="P44" s="5"/>
    </row>
    <row r="45" spans="2:16" ht="18.75" x14ac:dyDescent="0.3">
      <c r="B45" s="5"/>
      <c r="C45" s="5"/>
      <c r="D45" s="5"/>
      <c r="E45" s="5"/>
      <c r="F45" s="6"/>
      <c r="G45" s="5"/>
      <c r="H45" s="5"/>
      <c r="I45" s="5"/>
      <c r="J45" s="5"/>
      <c r="K45" s="5"/>
      <c r="L45" s="5"/>
      <c r="M45" s="5"/>
      <c r="N45" s="5"/>
      <c r="O45" s="5"/>
      <c r="P45" s="5"/>
    </row>
    <row r="46" spans="2:16" ht="18.75" x14ac:dyDescent="0.3">
      <c r="B46" s="5"/>
      <c r="C46" s="5"/>
      <c r="D46" s="5"/>
      <c r="E46" s="5"/>
      <c r="F46" s="6"/>
      <c r="G46" s="5"/>
      <c r="H46" s="5"/>
      <c r="I46" s="5"/>
      <c r="J46" s="5"/>
      <c r="K46" s="5"/>
      <c r="L46" s="5"/>
      <c r="M46" s="5"/>
      <c r="N46" s="5"/>
      <c r="O46" s="5"/>
      <c r="P46" s="5"/>
    </row>
  </sheetData>
  <mergeCells count="13">
    <mergeCell ref="C40:P40"/>
    <mergeCell ref="C41:P41"/>
    <mergeCell ref="C2:J2"/>
    <mergeCell ref="B6:J6"/>
    <mergeCell ref="B8:J8"/>
    <mergeCell ref="C12:C13"/>
    <mergeCell ref="D12:D13"/>
    <mergeCell ref="E12:E13"/>
    <mergeCell ref="G12:G13"/>
    <mergeCell ref="H12:H13"/>
    <mergeCell ref="J12:J13"/>
    <mergeCell ref="C38:P38"/>
    <mergeCell ref="C39:P39"/>
  </mergeCells>
  <conditionalFormatting sqref="J14:J25">
    <cfRule type="cellIs" dxfId="0" priority="1" operator="equal">
      <formula>0</formula>
    </cfRule>
  </conditionalFormatting>
  <dataValidations count="1">
    <dataValidation allowBlank="1" showInputMessage="1" showErrorMessage="1" sqref="D10" xr:uid="{57708E3A-74A7-4533-8263-2591652E2AE5}"/>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ALE Calculator</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Winocur</dc:creator>
  <cp:lastModifiedBy>Lisa Gajdica</cp:lastModifiedBy>
  <dcterms:created xsi:type="dcterms:W3CDTF">2025-08-13T20:34:53Z</dcterms:created>
  <dcterms:modified xsi:type="dcterms:W3CDTF">2026-01-21T22:53:41Z</dcterms:modified>
</cp:coreProperties>
</file>